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rfenyaSN\Desktop\"/>
    </mc:Choice>
  </mc:AlternateContent>
  <bookViews>
    <workbookView xWindow="360" yWindow="15" windowWidth="20955" windowHeight="9720"/>
  </bookViews>
  <sheets>
    <sheet name="Ростовэнерго" sheetId="1" r:id="rId1"/>
  </sheets>
  <definedNames>
    <definedName name="_xlnm._FilterDatabase" localSheetId="0" hidden="1">Ростовэнерго!$A$19:$T$1812</definedName>
    <definedName name="Print_Titles" localSheetId="0">Ростовэнерго!$16:$19</definedName>
    <definedName name="_xlnm.Print_Area" localSheetId="0">Ростовэнерго!$A$1:$T$1812</definedName>
  </definedNames>
  <calcPr calcId="162913" refMode="R1C1"/>
</workbook>
</file>

<file path=xl/calcChain.xml><?xml version="1.0" encoding="utf-8"?>
<calcChain xmlns="http://schemas.openxmlformats.org/spreadsheetml/2006/main">
  <c r="P1664" i="1" l="1"/>
  <c r="O1664" i="1"/>
  <c r="N1664" i="1"/>
  <c r="M1664" i="1"/>
  <c r="L1664" i="1"/>
  <c r="K1664" i="1"/>
  <c r="J1664" i="1"/>
  <c r="I1664" i="1"/>
  <c r="H1664" i="1"/>
  <c r="G1664" i="1"/>
  <c r="P1663" i="1"/>
  <c r="O1663" i="1"/>
  <c r="N1663" i="1"/>
  <c r="M1663" i="1"/>
  <c r="L1663" i="1"/>
  <c r="K1663" i="1"/>
  <c r="J1663" i="1"/>
  <c r="I1663" i="1"/>
  <c r="H1663" i="1"/>
  <c r="G1663" i="1"/>
  <c r="P1662" i="1"/>
  <c r="O1662" i="1"/>
  <c r="N1662" i="1"/>
  <c r="M1662" i="1"/>
  <c r="L1662" i="1"/>
  <c r="K1662" i="1"/>
  <c r="J1662" i="1"/>
  <c r="I1662" i="1"/>
  <c r="H1662" i="1"/>
  <c r="G1662" i="1"/>
  <c r="P1661" i="1"/>
  <c r="O1661" i="1"/>
  <c r="N1661" i="1"/>
  <c r="M1661" i="1"/>
  <c r="L1661" i="1"/>
  <c r="K1661" i="1"/>
  <c r="J1661" i="1"/>
  <c r="I1661" i="1"/>
  <c r="H1661" i="1"/>
  <c r="G1661" i="1"/>
  <c r="P1660" i="1"/>
  <c r="O1660" i="1"/>
  <c r="N1660" i="1"/>
  <c r="M1660" i="1"/>
  <c r="L1660" i="1"/>
  <c r="K1660" i="1"/>
  <c r="J1660" i="1"/>
  <c r="I1660" i="1"/>
  <c r="H1660" i="1"/>
  <c r="G1660" i="1"/>
  <c r="P1659" i="1"/>
  <c r="O1659" i="1"/>
  <c r="N1659" i="1"/>
  <c r="M1659" i="1"/>
  <c r="L1659" i="1"/>
  <c r="K1659" i="1"/>
  <c r="J1659" i="1"/>
  <c r="I1659" i="1"/>
  <c r="H1659" i="1"/>
  <c r="G1659" i="1"/>
  <c r="P1658" i="1"/>
  <c r="O1658" i="1"/>
  <c r="N1658" i="1"/>
  <c r="M1658" i="1"/>
  <c r="L1658" i="1"/>
  <c r="K1658" i="1"/>
  <c r="J1658" i="1"/>
  <c r="I1658" i="1"/>
  <c r="H1658" i="1"/>
  <c r="G1658" i="1"/>
  <c r="P1657" i="1"/>
  <c r="O1657" i="1"/>
  <c r="N1657" i="1"/>
  <c r="M1657" i="1"/>
  <c r="L1657" i="1"/>
  <c r="K1657" i="1"/>
  <c r="J1657" i="1"/>
  <c r="I1657" i="1"/>
  <c r="H1657" i="1"/>
  <c r="G1657" i="1"/>
  <c r="P1656" i="1"/>
  <c r="O1656" i="1"/>
  <c r="N1656" i="1"/>
  <c r="M1656" i="1"/>
  <c r="L1656" i="1"/>
  <c r="K1656" i="1"/>
  <c r="J1656" i="1"/>
  <c r="I1656" i="1"/>
  <c r="H1656" i="1"/>
  <c r="G1656" i="1"/>
  <c r="P1655" i="1"/>
  <c r="O1655" i="1"/>
  <c r="N1655" i="1"/>
  <c r="M1655" i="1"/>
  <c r="L1655" i="1"/>
  <c r="K1655" i="1"/>
  <c r="J1655" i="1"/>
  <c r="I1655" i="1"/>
  <c r="H1655" i="1"/>
  <c r="G1655" i="1"/>
  <c r="P1654" i="1"/>
  <c r="O1654" i="1"/>
  <c r="N1654" i="1"/>
  <c r="M1654" i="1"/>
  <c r="L1654" i="1"/>
  <c r="K1654" i="1"/>
  <c r="J1654" i="1"/>
  <c r="I1654" i="1"/>
  <c r="H1654" i="1"/>
  <c r="G1654" i="1"/>
  <c r="P1605" i="1"/>
  <c r="O1605" i="1"/>
  <c r="N1605" i="1"/>
  <c r="M1605" i="1"/>
  <c r="L1605" i="1"/>
  <c r="K1605" i="1"/>
  <c r="J1605" i="1"/>
  <c r="I1605" i="1"/>
  <c r="H1605" i="1"/>
  <c r="G1605" i="1"/>
  <c r="P1604" i="1"/>
  <c r="O1604" i="1"/>
  <c r="N1604" i="1"/>
  <c r="M1604" i="1"/>
  <c r="L1604" i="1"/>
  <c r="K1604" i="1"/>
  <c r="J1604" i="1"/>
  <c r="I1604" i="1"/>
  <c r="H1604" i="1"/>
  <c r="G1604" i="1"/>
  <c r="P1603" i="1"/>
  <c r="O1603" i="1"/>
  <c r="N1603" i="1"/>
  <c r="M1603" i="1"/>
  <c r="L1603" i="1"/>
  <c r="K1603" i="1"/>
  <c r="J1603" i="1"/>
  <c r="I1603" i="1"/>
  <c r="H1603" i="1"/>
  <c r="G1603" i="1"/>
  <c r="P1602" i="1"/>
  <c r="O1602" i="1"/>
  <c r="N1602" i="1"/>
  <c r="M1602" i="1"/>
  <c r="L1602" i="1"/>
  <c r="K1602" i="1"/>
  <c r="J1602" i="1"/>
  <c r="I1602" i="1"/>
  <c r="H1602" i="1"/>
  <c r="G1602" i="1"/>
  <c r="P1601" i="1"/>
  <c r="O1601" i="1"/>
  <c r="N1601" i="1"/>
  <c r="M1601" i="1"/>
  <c r="L1601" i="1"/>
  <c r="K1601" i="1"/>
  <c r="J1601" i="1"/>
  <c r="I1601" i="1"/>
  <c r="H1601" i="1"/>
  <c r="G1601" i="1"/>
  <c r="P1600" i="1"/>
  <c r="O1600" i="1"/>
  <c r="N1600" i="1"/>
  <c r="M1600" i="1"/>
  <c r="L1600" i="1"/>
  <c r="K1600" i="1"/>
  <c r="J1600" i="1"/>
  <c r="I1600" i="1"/>
  <c r="H1600" i="1"/>
  <c r="G1600" i="1"/>
  <c r="P1599" i="1"/>
  <c r="O1599" i="1"/>
  <c r="N1599" i="1"/>
  <c r="M1599" i="1"/>
  <c r="L1599" i="1"/>
  <c r="K1599" i="1"/>
  <c r="J1599" i="1"/>
  <c r="I1599" i="1"/>
  <c r="H1599" i="1"/>
  <c r="G1599" i="1"/>
  <c r="P1598" i="1"/>
  <c r="O1598" i="1"/>
  <c r="N1598" i="1"/>
  <c r="M1598" i="1"/>
  <c r="L1598" i="1"/>
  <c r="K1598" i="1"/>
  <c r="J1598" i="1"/>
  <c r="I1598" i="1"/>
  <c r="H1598" i="1"/>
  <c r="G1598" i="1"/>
  <c r="P1597" i="1"/>
  <c r="O1597" i="1"/>
  <c r="N1597" i="1"/>
  <c r="M1597" i="1"/>
  <c r="L1597" i="1"/>
  <c r="K1597" i="1"/>
  <c r="J1597" i="1"/>
  <c r="I1597" i="1"/>
  <c r="H1597" i="1"/>
  <c r="G1597" i="1"/>
  <c r="P1596" i="1"/>
  <c r="O1596" i="1"/>
  <c r="N1596" i="1"/>
  <c r="M1596" i="1"/>
  <c r="L1596" i="1"/>
  <c r="K1596" i="1"/>
  <c r="J1596" i="1"/>
  <c r="I1596" i="1"/>
  <c r="H1596" i="1"/>
  <c r="G1596" i="1"/>
  <c r="P1595" i="1"/>
  <c r="O1595" i="1"/>
  <c r="N1595" i="1"/>
  <c r="M1595" i="1"/>
  <c r="L1595" i="1"/>
  <c r="K1595" i="1"/>
  <c r="J1595" i="1"/>
  <c r="I1595" i="1"/>
  <c r="H1595" i="1"/>
  <c r="G1595" i="1"/>
  <c r="P1499" i="1"/>
  <c r="O1499" i="1"/>
  <c r="N1499" i="1"/>
  <c r="M1499" i="1"/>
  <c r="L1499" i="1"/>
  <c r="K1499" i="1"/>
  <c r="J1499" i="1"/>
  <c r="I1499" i="1"/>
  <c r="H1499" i="1"/>
  <c r="G1499" i="1"/>
  <c r="P1498" i="1"/>
  <c r="O1498" i="1"/>
  <c r="N1498" i="1"/>
  <c r="M1498" i="1"/>
  <c r="L1498" i="1"/>
  <c r="K1498" i="1"/>
  <c r="J1498" i="1"/>
  <c r="I1498" i="1"/>
  <c r="H1498" i="1"/>
  <c r="G1498" i="1"/>
  <c r="P1497" i="1"/>
  <c r="O1497" i="1"/>
  <c r="N1497" i="1"/>
  <c r="M1497" i="1"/>
  <c r="L1497" i="1"/>
  <c r="K1497" i="1"/>
  <c r="J1497" i="1"/>
  <c r="I1497" i="1"/>
  <c r="H1497" i="1"/>
  <c r="G1497" i="1"/>
  <c r="P1496" i="1"/>
  <c r="O1496" i="1"/>
  <c r="N1496" i="1"/>
  <c r="M1496" i="1"/>
  <c r="L1496" i="1"/>
  <c r="K1496" i="1"/>
  <c r="J1496" i="1"/>
  <c r="I1496" i="1"/>
  <c r="H1496" i="1"/>
  <c r="G1496" i="1"/>
  <c r="P1495" i="1"/>
  <c r="O1495" i="1"/>
  <c r="N1495" i="1"/>
  <c r="M1495" i="1"/>
  <c r="L1495" i="1"/>
  <c r="K1495" i="1"/>
  <c r="J1495" i="1"/>
  <c r="I1495" i="1"/>
  <c r="H1495" i="1"/>
  <c r="G1495" i="1"/>
  <c r="P1494" i="1"/>
  <c r="O1494" i="1"/>
  <c r="N1494" i="1"/>
  <c r="M1494" i="1"/>
  <c r="L1494" i="1"/>
  <c r="K1494" i="1"/>
  <c r="J1494" i="1"/>
  <c r="I1494" i="1"/>
  <c r="H1494" i="1"/>
  <c r="G1494" i="1"/>
  <c r="P1493" i="1"/>
  <c r="O1493" i="1"/>
  <c r="N1493" i="1"/>
  <c r="M1493" i="1"/>
  <c r="L1493" i="1"/>
  <c r="K1493" i="1"/>
  <c r="J1493" i="1"/>
  <c r="I1493" i="1"/>
  <c r="H1493" i="1"/>
  <c r="G1493" i="1"/>
  <c r="P1492" i="1"/>
  <c r="O1492" i="1"/>
  <c r="N1492" i="1"/>
  <c r="M1492" i="1"/>
  <c r="L1492" i="1"/>
  <c r="K1492" i="1"/>
  <c r="J1492" i="1"/>
  <c r="I1492" i="1"/>
  <c r="H1492" i="1"/>
  <c r="G1492" i="1"/>
  <c r="P1491" i="1"/>
  <c r="O1491" i="1"/>
  <c r="N1491" i="1"/>
  <c r="M1491" i="1"/>
  <c r="L1491" i="1"/>
  <c r="K1491" i="1"/>
  <c r="J1491" i="1"/>
  <c r="I1491" i="1"/>
  <c r="H1491" i="1"/>
  <c r="G1491" i="1"/>
  <c r="P1490" i="1"/>
  <c r="O1490" i="1"/>
  <c r="N1490" i="1"/>
  <c r="M1490" i="1"/>
  <c r="L1490" i="1"/>
  <c r="K1490" i="1"/>
  <c r="J1490" i="1"/>
  <c r="I1490" i="1"/>
  <c r="H1490" i="1"/>
  <c r="G1490" i="1"/>
  <c r="P1489" i="1"/>
  <c r="O1489" i="1"/>
  <c r="N1489" i="1"/>
  <c r="M1489" i="1"/>
  <c r="L1489" i="1"/>
  <c r="K1489" i="1"/>
  <c r="J1489" i="1"/>
  <c r="I1489" i="1"/>
  <c r="H1489" i="1"/>
  <c r="G1489" i="1"/>
  <c r="P1380" i="1"/>
  <c r="O1380" i="1"/>
  <c r="N1380" i="1"/>
  <c r="M1380" i="1"/>
  <c r="L1380" i="1"/>
  <c r="K1380" i="1"/>
  <c r="J1380" i="1"/>
  <c r="I1380" i="1"/>
  <c r="H1380" i="1"/>
  <c r="G1380" i="1"/>
  <c r="P1379" i="1"/>
  <c r="O1379" i="1"/>
  <c r="N1379" i="1"/>
  <c r="M1379" i="1"/>
  <c r="L1379" i="1"/>
  <c r="K1379" i="1"/>
  <c r="J1379" i="1"/>
  <c r="I1379" i="1"/>
  <c r="H1379" i="1"/>
  <c r="G1379" i="1"/>
  <c r="P1378" i="1"/>
  <c r="O1378" i="1"/>
  <c r="N1378" i="1"/>
  <c r="M1378" i="1"/>
  <c r="L1378" i="1"/>
  <c r="K1378" i="1"/>
  <c r="J1378" i="1"/>
  <c r="I1378" i="1"/>
  <c r="H1378" i="1"/>
  <c r="G1378" i="1"/>
  <c r="P1377" i="1"/>
  <c r="O1377" i="1"/>
  <c r="N1377" i="1"/>
  <c r="M1377" i="1"/>
  <c r="L1377" i="1"/>
  <c r="K1377" i="1"/>
  <c r="J1377" i="1"/>
  <c r="I1377" i="1"/>
  <c r="H1377" i="1"/>
  <c r="G1377" i="1"/>
  <c r="P1376" i="1"/>
  <c r="O1376" i="1"/>
  <c r="N1376" i="1"/>
  <c r="M1376" i="1"/>
  <c r="L1376" i="1"/>
  <c r="K1376" i="1"/>
  <c r="J1376" i="1"/>
  <c r="I1376" i="1"/>
  <c r="H1376" i="1"/>
  <c r="G1376" i="1"/>
  <c r="P1375" i="1"/>
  <c r="O1375" i="1"/>
  <c r="N1375" i="1"/>
  <c r="M1375" i="1"/>
  <c r="L1375" i="1"/>
  <c r="K1375" i="1"/>
  <c r="J1375" i="1"/>
  <c r="I1375" i="1"/>
  <c r="H1375" i="1"/>
  <c r="G1375" i="1"/>
  <c r="P1374" i="1"/>
  <c r="O1374" i="1"/>
  <c r="N1374" i="1"/>
  <c r="M1374" i="1"/>
  <c r="L1374" i="1"/>
  <c r="K1374" i="1"/>
  <c r="J1374" i="1"/>
  <c r="I1374" i="1"/>
  <c r="H1374" i="1"/>
  <c r="G1374" i="1"/>
  <c r="P1373" i="1"/>
  <c r="O1373" i="1"/>
  <c r="N1373" i="1"/>
  <c r="M1373" i="1"/>
  <c r="L1373" i="1"/>
  <c r="K1373" i="1"/>
  <c r="J1373" i="1"/>
  <c r="I1373" i="1"/>
  <c r="H1373" i="1"/>
  <c r="G1373" i="1"/>
  <c r="P1372" i="1"/>
  <c r="O1372" i="1"/>
  <c r="N1372" i="1"/>
  <c r="M1372" i="1"/>
  <c r="L1372" i="1"/>
  <c r="K1372" i="1"/>
  <c r="J1372" i="1"/>
  <c r="I1372" i="1"/>
  <c r="H1372" i="1"/>
  <c r="G1372" i="1"/>
  <c r="P1371" i="1"/>
  <c r="O1371" i="1"/>
  <c r="N1371" i="1"/>
  <c r="M1371" i="1"/>
  <c r="L1371" i="1"/>
  <c r="K1371" i="1"/>
  <c r="J1371" i="1"/>
  <c r="I1371" i="1"/>
  <c r="H1371" i="1"/>
  <c r="G1371" i="1"/>
  <c r="P1370" i="1"/>
  <c r="O1370" i="1"/>
  <c r="N1370" i="1"/>
  <c r="M1370" i="1"/>
  <c r="L1370" i="1"/>
  <c r="K1370" i="1"/>
  <c r="J1370" i="1"/>
  <c r="I1370" i="1"/>
  <c r="H1370" i="1"/>
  <c r="G1370" i="1"/>
  <c r="P1369" i="1"/>
  <c r="P1796" i="1" s="1"/>
  <c r="O1369" i="1"/>
  <c r="O1796" i="1" s="1"/>
  <c r="N1369" i="1"/>
  <c r="N1796" i="1" s="1"/>
  <c r="M1369" i="1"/>
  <c r="M1796" i="1" s="1"/>
  <c r="L1369" i="1"/>
  <c r="L1796" i="1" s="1"/>
  <c r="K1369" i="1"/>
  <c r="K1796" i="1" s="1"/>
  <c r="J1369" i="1"/>
  <c r="J1796" i="1" s="1"/>
  <c r="I1369" i="1"/>
  <c r="I1796" i="1" s="1"/>
  <c r="H1369" i="1"/>
  <c r="H1796" i="1" s="1"/>
  <c r="G1369" i="1"/>
  <c r="G1796" i="1" s="1"/>
  <c r="P1368" i="1"/>
  <c r="P1795" i="1" s="1"/>
  <c r="O1368" i="1"/>
  <c r="O1795" i="1" s="1"/>
  <c r="N1368" i="1"/>
  <c r="N1795" i="1" s="1"/>
  <c r="M1368" i="1"/>
  <c r="M1795" i="1" s="1"/>
  <c r="L1368" i="1"/>
  <c r="L1795" i="1" s="1"/>
  <c r="K1368" i="1"/>
  <c r="K1795" i="1" s="1"/>
  <c r="J1368" i="1"/>
  <c r="J1795" i="1" s="1"/>
  <c r="I1368" i="1"/>
  <c r="I1795" i="1" s="1"/>
  <c r="H1368" i="1"/>
  <c r="H1795" i="1" s="1"/>
  <c r="G1368" i="1"/>
  <c r="G1795" i="1" s="1"/>
  <c r="P1367" i="1"/>
  <c r="P1794" i="1" s="1"/>
  <c r="O1367" i="1"/>
  <c r="O1794" i="1" s="1"/>
  <c r="N1367" i="1"/>
  <c r="N1794" i="1" s="1"/>
  <c r="M1367" i="1"/>
  <c r="M1794" i="1" s="1"/>
  <c r="L1367" i="1"/>
  <c r="L1794" i="1" s="1"/>
  <c r="K1367" i="1"/>
  <c r="K1794" i="1" s="1"/>
  <c r="J1367" i="1"/>
  <c r="J1794" i="1" s="1"/>
  <c r="I1367" i="1"/>
  <c r="I1794" i="1" s="1"/>
  <c r="H1367" i="1"/>
  <c r="H1794" i="1" s="1"/>
  <c r="G1367" i="1"/>
  <c r="G1794" i="1" s="1"/>
  <c r="P1366" i="1"/>
  <c r="P1793" i="1" s="1"/>
  <c r="O1366" i="1"/>
  <c r="O1793" i="1" s="1"/>
  <c r="N1366" i="1"/>
  <c r="N1793" i="1" s="1"/>
  <c r="M1366" i="1"/>
  <c r="M1793" i="1" s="1"/>
  <c r="L1366" i="1"/>
  <c r="L1793" i="1" s="1"/>
  <c r="K1366" i="1"/>
  <c r="K1793" i="1" s="1"/>
  <c r="J1366" i="1"/>
  <c r="J1793" i="1" s="1"/>
  <c r="I1366" i="1"/>
  <c r="I1793" i="1" s="1"/>
  <c r="H1366" i="1"/>
  <c r="H1793" i="1" s="1"/>
  <c r="G1366" i="1"/>
  <c r="G1793" i="1" s="1"/>
  <c r="P1365" i="1"/>
  <c r="P1792" i="1" s="1"/>
  <c r="O1365" i="1"/>
  <c r="O1792" i="1" s="1"/>
  <c r="N1365" i="1"/>
  <c r="N1792" i="1" s="1"/>
  <c r="M1365" i="1"/>
  <c r="M1792" i="1" s="1"/>
  <c r="L1365" i="1"/>
  <c r="L1792" i="1" s="1"/>
  <c r="K1365" i="1"/>
  <c r="K1792" i="1" s="1"/>
  <c r="J1365" i="1"/>
  <c r="J1792" i="1" s="1"/>
  <c r="I1365" i="1"/>
  <c r="I1792" i="1" s="1"/>
  <c r="H1365" i="1"/>
  <c r="H1792" i="1" s="1"/>
  <c r="G1365" i="1"/>
  <c r="G1792" i="1" s="1"/>
  <c r="P1364" i="1"/>
  <c r="P1791" i="1" s="1"/>
  <c r="O1364" i="1"/>
  <c r="O1791" i="1" s="1"/>
  <c r="N1364" i="1"/>
  <c r="N1791" i="1" s="1"/>
  <c r="M1364" i="1"/>
  <c r="M1791" i="1" s="1"/>
  <c r="L1364" i="1"/>
  <c r="L1791" i="1" s="1"/>
  <c r="K1364" i="1"/>
  <c r="K1791" i="1" s="1"/>
  <c r="J1364" i="1"/>
  <c r="J1791" i="1" s="1"/>
  <c r="I1364" i="1"/>
  <c r="I1791" i="1" s="1"/>
  <c r="H1364" i="1"/>
  <c r="H1791" i="1" s="1"/>
  <c r="G1364" i="1"/>
  <c r="G1791" i="1" s="1"/>
  <c r="P1363" i="1"/>
  <c r="P1790" i="1" s="1"/>
  <c r="O1363" i="1"/>
  <c r="O1790" i="1" s="1"/>
  <c r="N1363" i="1"/>
  <c r="N1790" i="1" s="1"/>
  <c r="M1363" i="1"/>
  <c r="M1790" i="1" s="1"/>
  <c r="L1363" i="1"/>
  <c r="L1790" i="1" s="1"/>
  <c r="K1363" i="1"/>
  <c r="K1790" i="1" s="1"/>
  <c r="J1363" i="1"/>
  <c r="J1790" i="1" s="1"/>
  <c r="I1363" i="1"/>
  <c r="I1790" i="1" s="1"/>
  <c r="H1363" i="1"/>
  <c r="H1790" i="1" s="1"/>
  <c r="G1363" i="1"/>
  <c r="G1790" i="1" s="1"/>
  <c r="P1362" i="1"/>
  <c r="P1789" i="1" s="1"/>
  <c r="O1362" i="1"/>
  <c r="O1789" i="1" s="1"/>
  <c r="N1362" i="1"/>
  <c r="N1789" i="1" s="1"/>
  <c r="M1362" i="1"/>
  <c r="M1789" i="1" s="1"/>
  <c r="L1362" i="1"/>
  <c r="L1789" i="1" s="1"/>
  <c r="K1362" i="1"/>
  <c r="K1789" i="1" s="1"/>
  <c r="J1362" i="1"/>
  <c r="J1789" i="1" s="1"/>
  <c r="I1362" i="1"/>
  <c r="I1789" i="1" s="1"/>
  <c r="H1362" i="1"/>
  <c r="H1789" i="1" s="1"/>
  <c r="G1362" i="1"/>
  <c r="G1789" i="1" s="1"/>
  <c r="P1361" i="1"/>
  <c r="P1788" i="1" s="1"/>
  <c r="O1361" i="1"/>
  <c r="O1788" i="1" s="1"/>
  <c r="N1361" i="1"/>
  <c r="N1788" i="1" s="1"/>
  <c r="M1361" i="1"/>
  <c r="M1788" i="1" s="1"/>
  <c r="L1361" i="1"/>
  <c r="L1788" i="1" s="1"/>
  <c r="K1361" i="1"/>
  <c r="K1788" i="1" s="1"/>
  <c r="J1361" i="1"/>
  <c r="J1788" i="1" s="1"/>
  <c r="I1361" i="1"/>
  <c r="I1788" i="1" s="1"/>
  <c r="H1361" i="1"/>
  <c r="H1788" i="1" s="1"/>
  <c r="G1361" i="1"/>
  <c r="G1788" i="1" s="1"/>
  <c r="P1360" i="1"/>
  <c r="P1787" i="1" s="1"/>
  <c r="O1360" i="1"/>
  <c r="O1787" i="1" s="1"/>
  <c r="N1360" i="1"/>
  <c r="N1787" i="1" s="1"/>
  <c r="M1360" i="1"/>
  <c r="M1787" i="1" s="1"/>
  <c r="L1360" i="1"/>
  <c r="L1787" i="1" s="1"/>
  <c r="K1360" i="1"/>
  <c r="K1787" i="1" s="1"/>
  <c r="J1360" i="1"/>
  <c r="J1787" i="1" s="1"/>
  <c r="I1360" i="1"/>
  <c r="I1787" i="1" s="1"/>
  <c r="H1360" i="1"/>
  <c r="H1787" i="1" s="1"/>
  <c r="G1360" i="1"/>
  <c r="G1787" i="1" s="1"/>
  <c r="P1359" i="1"/>
  <c r="P1786" i="1" s="1"/>
  <c r="O1359" i="1"/>
  <c r="O1786" i="1" s="1"/>
  <c r="N1359" i="1"/>
  <c r="N1786" i="1" s="1"/>
  <c r="M1359" i="1"/>
  <c r="M1786" i="1" s="1"/>
  <c r="L1359" i="1"/>
  <c r="L1786" i="1" s="1"/>
  <c r="K1359" i="1"/>
  <c r="K1786" i="1" s="1"/>
  <c r="J1359" i="1"/>
  <c r="J1786" i="1" s="1"/>
  <c r="I1359" i="1"/>
  <c r="I1786" i="1" s="1"/>
  <c r="H1359" i="1"/>
  <c r="H1786" i="1" s="1"/>
  <c r="G1359" i="1"/>
  <c r="G1786" i="1" s="1"/>
  <c r="S1317" i="1"/>
  <c r="S1316" i="1"/>
  <c r="S1302" i="1"/>
  <c r="S1301" i="1"/>
  <c r="S1300" i="1"/>
  <c r="S1299" i="1"/>
  <c r="S1298" i="1"/>
  <c r="S1297" i="1"/>
  <c r="S1296" i="1"/>
  <c r="S1295" i="1"/>
  <c r="S1294" i="1"/>
  <c r="S1293" i="1"/>
  <c r="S1292" i="1"/>
  <c r="S1291" i="1"/>
  <c r="S1290" i="1"/>
  <c r="S1289" i="1"/>
  <c r="S1288" i="1"/>
  <c r="S1287" i="1"/>
  <c r="S1286" i="1"/>
  <c r="S1285" i="1"/>
  <c r="S1284" i="1"/>
  <c r="S1283" i="1"/>
  <c r="S1282" i="1"/>
  <c r="S1281" i="1"/>
  <c r="S1280" i="1"/>
  <c r="S1279" i="1"/>
  <c r="S1278" i="1"/>
  <c r="S1277" i="1"/>
  <c r="S1276" i="1"/>
  <c r="S1275" i="1"/>
  <c r="S1274" i="1"/>
  <c r="S1273" i="1"/>
  <c r="S1272" i="1"/>
  <c r="S1271" i="1"/>
  <c r="S1270" i="1"/>
  <c r="S1269" i="1"/>
  <c r="S1268" i="1"/>
  <c r="S1267" i="1"/>
  <c r="S1266" i="1"/>
  <c r="S1265" i="1"/>
  <c r="S1264" i="1"/>
  <c r="S1263" i="1"/>
  <c r="S1262" i="1"/>
  <c r="S1261" i="1"/>
  <c r="S1260" i="1"/>
  <c r="S1259" i="1"/>
  <c r="S1258" i="1"/>
  <c r="P1256" i="1"/>
  <c r="O1256" i="1"/>
  <c r="N1256" i="1"/>
  <c r="M1256" i="1"/>
  <c r="L1256" i="1"/>
  <c r="K1256" i="1"/>
  <c r="J1256" i="1"/>
  <c r="I1256" i="1"/>
  <c r="H1256" i="1"/>
  <c r="G1256" i="1"/>
  <c r="P1255" i="1"/>
  <c r="O1255" i="1"/>
  <c r="N1255" i="1"/>
  <c r="M1255" i="1"/>
  <c r="L1255" i="1"/>
  <c r="K1255" i="1"/>
  <c r="J1255" i="1"/>
  <c r="I1255" i="1"/>
  <c r="H1255" i="1"/>
  <c r="G1255" i="1"/>
  <c r="P1254" i="1"/>
  <c r="O1254" i="1"/>
  <c r="N1254" i="1"/>
  <c r="M1254" i="1"/>
  <c r="L1254" i="1"/>
  <c r="K1254" i="1"/>
  <c r="J1254" i="1"/>
  <c r="I1254" i="1"/>
  <c r="H1254" i="1"/>
  <c r="G1254" i="1"/>
  <c r="P1253" i="1"/>
  <c r="O1253" i="1"/>
  <c r="N1253" i="1"/>
  <c r="M1253" i="1"/>
  <c r="L1253" i="1"/>
  <c r="K1253" i="1"/>
  <c r="J1253" i="1"/>
  <c r="I1253" i="1"/>
  <c r="H1253" i="1"/>
  <c r="G1253" i="1"/>
  <c r="P1252" i="1"/>
  <c r="O1252" i="1"/>
  <c r="N1252" i="1"/>
  <c r="M1252" i="1"/>
  <c r="L1252" i="1"/>
  <c r="K1252" i="1"/>
  <c r="J1252" i="1"/>
  <c r="I1252" i="1"/>
  <c r="H1252" i="1"/>
  <c r="G1252" i="1"/>
  <c r="P1251" i="1"/>
  <c r="O1251" i="1"/>
  <c r="N1251" i="1"/>
  <c r="M1251" i="1"/>
  <c r="L1251" i="1"/>
  <c r="K1251" i="1"/>
  <c r="J1251" i="1"/>
  <c r="I1251" i="1"/>
  <c r="H1251" i="1"/>
  <c r="G1251" i="1"/>
  <c r="P1250" i="1"/>
  <c r="O1250" i="1"/>
  <c r="N1250" i="1"/>
  <c r="M1250" i="1"/>
  <c r="L1250" i="1"/>
  <c r="K1250" i="1"/>
  <c r="J1250" i="1"/>
  <c r="I1250" i="1"/>
  <c r="H1250" i="1"/>
  <c r="G1250" i="1"/>
  <c r="P1249" i="1"/>
  <c r="O1249" i="1"/>
  <c r="N1249" i="1"/>
  <c r="M1249" i="1"/>
  <c r="L1249" i="1"/>
  <c r="K1249" i="1"/>
  <c r="J1249" i="1"/>
  <c r="I1249" i="1"/>
  <c r="H1249" i="1"/>
  <c r="G1249" i="1"/>
  <c r="P1248" i="1"/>
  <c r="O1248" i="1"/>
  <c r="N1248" i="1"/>
  <c r="M1248" i="1"/>
  <c r="L1248" i="1"/>
  <c r="K1248" i="1"/>
  <c r="J1248" i="1"/>
  <c r="I1248" i="1"/>
  <c r="H1248" i="1"/>
  <c r="G1248" i="1"/>
  <c r="P1247" i="1"/>
  <c r="O1247" i="1"/>
  <c r="N1247" i="1"/>
  <c r="M1247" i="1"/>
  <c r="L1247" i="1"/>
  <c r="K1247" i="1"/>
  <c r="J1247" i="1"/>
  <c r="I1247" i="1"/>
  <c r="H1247" i="1"/>
  <c r="G1247" i="1"/>
  <c r="P1246" i="1"/>
  <c r="O1246" i="1"/>
  <c r="N1246" i="1"/>
  <c r="M1246" i="1"/>
  <c r="L1246" i="1"/>
  <c r="K1246" i="1"/>
  <c r="J1246" i="1"/>
  <c r="I1246" i="1"/>
  <c r="H1246" i="1"/>
  <c r="G1246" i="1"/>
  <c r="P1245" i="1"/>
  <c r="P1785" i="1" s="1"/>
  <c r="O1245" i="1"/>
  <c r="O1785" i="1" s="1"/>
  <c r="N1245" i="1"/>
  <c r="N1785" i="1" s="1"/>
  <c r="M1245" i="1"/>
  <c r="M1785" i="1" s="1"/>
  <c r="L1245" i="1"/>
  <c r="L1785" i="1" s="1"/>
  <c r="K1245" i="1"/>
  <c r="K1785" i="1" s="1"/>
  <c r="J1245" i="1"/>
  <c r="J1785" i="1" s="1"/>
  <c r="I1245" i="1"/>
  <c r="I1785" i="1" s="1"/>
  <c r="H1245" i="1"/>
  <c r="H1785" i="1" s="1"/>
  <c r="G1245" i="1"/>
  <c r="G1785" i="1" s="1"/>
  <c r="P1244" i="1"/>
  <c r="P1784" i="1" s="1"/>
  <c r="O1244" i="1"/>
  <c r="O1784" i="1" s="1"/>
  <c r="N1244" i="1"/>
  <c r="N1784" i="1" s="1"/>
  <c r="M1244" i="1"/>
  <c r="M1784" i="1" s="1"/>
  <c r="L1244" i="1"/>
  <c r="L1784" i="1" s="1"/>
  <c r="K1244" i="1"/>
  <c r="K1784" i="1" s="1"/>
  <c r="J1244" i="1"/>
  <c r="J1784" i="1" s="1"/>
  <c r="I1244" i="1"/>
  <c r="I1784" i="1" s="1"/>
  <c r="H1244" i="1"/>
  <c r="H1784" i="1" s="1"/>
  <c r="G1244" i="1"/>
  <c r="G1784" i="1" s="1"/>
  <c r="P1243" i="1"/>
  <c r="P1783" i="1" s="1"/>
  <c r="O1243" i="1"/>
  <c r="O1783" i="1" s="1"/>
  <c r="N1243" i="1"/>
  <c r="N1783" i="1" s="1"/>
  <c r="M1243" i="1"/>
  <c r="M1783" i="1" s="1"/>
  <c r="L1243" i="1"/>
  <c r="L1783" i="1" s="1"/>
  <c r="K1243" i="1"/>
  <c r="K1783" i="1" s="1"/>
  <c r="J1243" i="1"/>
  <c r="J1783" i="1" s="1"/>
  <c r="I1243" i="1"/>
  <c r="I1783" i="1" s="1"/>
  <c r="H1243" i="1"/>
  <c r="H1783" i="1" s="1"/>
  <c r="G1243" i="1"/>
  <c r="G1783" i="1" s="1"/>
  <c r="P1242" i="1"/>
  <c r="P1782" i="1" s="1"/>
  <c r="O1242" i="1"/>
  <c r="O1782" i="1" s="1"/>
  <c r="N1242" i="1"/>
  <c r="N1782" i="1" s="1"/>
  <c r="M1242" i="1"/>
  <c r="M1782" i="1" s="1"/>
  <c r="L1242" i="1"/>
  <c r="L1782" i="1" s="1"/>
  <c r="K1242" i="1"/>
  <c r="K1782" i="1" s="1"/>
  <c r="J1242" i="1"/>
  <c r="J1782" i="1" s="1"/>
  <c r="I1242" i="1"/>
  <c r="I1782" i="1" s="1"/>
  <c r="H1242" i="1"/>
  <c r="H1782" i="1" s="1"/>
  <c r="G1242" i="1"/>
  <c r="G1782" i="1" s="1"/>
  <c r="P1241" i="1"/>
  <c r="P1781" i="1" s="1"/>
  <c r="O1241" i="1"/>
  <c r="O1781" i="1" s="1"/>
  <c r="N1241" i="1"/>
  <c r="N1781" i="1" s="1"/>
  <c r="M1241" i="1"/>
  <c r="M1781" i="1" s="1"/>
  <c r="L1241" i="1"/>
  <c r="L1781" i="1" s="1"/>
  <c r="K1241" i="1"/>
  <c r="K1781" i="1" s="1"/>
  <c r="J1241" i="1"/>
  <c r="J1781" i="1" s="1"/>
  <c r="I1241" i="1"/>
  <c r="I1781" i="1" s="1"/>
  <c r="H1241" i="1"/>
  <c r="H1781" i="1" s="1"/>
  <c r="G1241" i="1"/>
  <c r="G1781" i="1" s="1"/>
  <c r="P1240" i="1"/>
  <c r="P1780" i="1" s="1"/>
  <c r="O1240" i="1"/>
  <c r="O1780" i="1" s="1"/>
  <c r="N1240" i="1"/>
  <c r="N1780" i="1" s="1"/>
  <c r="M1240" i="1"/>
  <c r="M1780" i="1" s="1"/>
  <c r="L1240" i="1"/>
  <c r="L1780" i="1" s="1"/>
  <c r="K1240" i="1"/>
  <c r="K1780" i="1" s="1"/>
  <c r="J1240" i="1"/>
  <c r="J1780" i="1" s="1"/>
  <c r="I1240" i="1"/>
  <c r="I1780" i="1" s="1"/>
  <c r="H1240" i="1"/>
  <c r="H1780" i="1" s="1"/>
  <c r="G1240" i="1"/>
  <c r="G1780" i="1" s="1"/>
  <c r="P1239" i="1"/>
  <c r="P1779" i="1" s="1"/>
  <c r="O1239" i="1"/>
  <c r="O1779" i="1" s="1"/>
  <c r="N1239" i="1"/>
  <c r="N1779" i="1" s="1"/>
  <c r="M1239" i="1"/>
  <c r="M1779" i="1" s="1"/>
  <c r="L1239" i="1"/>
  <c r="L1779" i="1" s="1"/>
  <c r="K1239" i="1"/>
  <c r="K1779" i="1" s="1"/>
  <c r="J1239" i="1"/>
  <c r="J1779" i="1" s="1"/>
  <c r="I1239" i="1"/>
  <c r="I1779" i="1" s="1"/>
  <c r="H1239" i="1"/>
  <c r="H1779" i="1" s="1"/>
  <c r="G1239" i="1"/>
  <c r="G1779" i="1" s="1"/>
  <c r="P1238" i="1"/>
  <c r="P1778" i="1" s="1"/>
  <c r="O1238" i="1"/>
  <c r="O1778" i="1" s="1"/>
  <c r="N1238" i="1"/>
  <c r="N1778" i="1" s="1"/>
  <c r="M1238" i="1"/>
  <c r="M1778" i="1" s="1"/>
  <c r="L1238" i="1"/>
  <c r="L1778" i="1" s="1"/>
  <c r="K1238" i="1"/>
  <c r="K1778" i="1" s="1"/>
  <c r="J1238" i="1"/>
  <c r="J1778" i="1" s="1"/>
  <c r="I1238" i="1"/>
  <c r="I1778" i="1" s="1"/>
  <c r="H1238" i="1"/>
  <c r="H1778" i="1" s="1"/>
  <c r="G1238" i="1"/>
  <c r="G1778" i="1" s="1"/>
  <c r="P1237" i="1"/>
  <c r="P1777" i="1" s="1"/>
  <c r="O1237" i="1"/>
  <c r="O1777" i="1" s="1"/>
  <c r="N1237" i="1"/>
  <c r="N1777" i="1" s="1"/>
  <c r="M1237" i="1"/>
  <c r="M1777" i="1" s="1"/>
  <c r="L1237" i="1"/>
  <c r="L1777" i="1" s="1"/>
  <c r="K1237" i="1"/>
  <c r="K1777" i="1" s="1"/>
  <c r="J1237" i="1"/>
  <c r="J1777" i="1" s="1"/>
  <c r="I1237" i="1"/>
  <c r="I1777" i="1" s="1"/>
  <c r="H1237" i="1"/>
  <c r="H1777" i="1" s="1"/>
  <c r="G1237" i="1"/>
  <c r="G1777" i="1" s="1"/>
  <c r="P1236" i="1"/>
  <c r="P1776" i="1" s="1"/>
  <c r="O1236" i="1"/>
  <c r="O1776" i="1" s="1"/>
  <c r="N1236" i="1"/>
  <c r="N1776" i="1" s="1"/>
  <c r="M1236" i="1"/>
  <c r="M1776" i="1" s="1"/>
  <c r="L1236" i="1"/>
  <c r="L1776" i="1" s="1"/>
  <c r="K1236" i="1"/>
  <c r="K1776" i="1" s="1"/>
  <c r="J1236" i="1"/>
  <c r="J1776" i="1" s="1"/>
  <c r="I1236" i="1"/>
  <c r="I1776" i="1" s="1"/>
  <c r="H1236" i="1"/>
  <c r="H1776" i="1" s="1"/>
  <c r="G1236" i="1"/>
  <c r="G1776" i="1" s="1"/>
  <c r="P1235" i="1"/>
  <c r="P1775" i="1" s="1"/>
  <c r="O1235" i="1"/>
  <c r="O1775" i="1" s="1"/>
  <c r="N1235" i="1"/>
  <c r="N1775" i="1" s="1"/>
  <c r="M1235" i="1"/>
  <c r="M1775" i="1" s="1"/>
  <c r="L1235" i="1"/>
  <c r="L1775" i="1" s="1"/>
  <c r="K1235" i="1"/>
  <c r="K1775" i="1" s="1"/>
  <c r="J1235" i="1"/>
  <c r="J1775" i="1" s="1"/>
  <c r="I1235" i="1"/>
  <c r="I1775" i="1" s="1"/>
  <c r="H1235" i="1"/>
  <c r="H1775" i="1" s="1"/>
  <c r="G1235" i="1"/>
  <c r="G1775" i="1" s="1"/>
  <c r="P1149" i="1"/>
  <c r="P1774" i="1" s="1"/>
  <c r="O1149" i="1"/>
  <c r="O1774" i="1" s="1"/>
  <c r="N1149" i="1"/>
  <c r="N1774" i="1" s="1"/>
  <c r="M1149" i="1"/>
  <c r="M1774" i="1" s="1"/>
  <c r="L1149" i="1"/>
  <c r="L1774" i="1" s="1"/>
  <c r="K1149" i="1"/>
  <c r="K1774" i="1" s="1"/>
  <c r="J1149" i="1"/>
  <c r="J1774" i="1" s="1"/>
  <c r="I1149" i="1"/>
  <c r="I1774" i="1" s="1"/>
  <c r="H1149" i="1"/>
  <c r="H1774" i="1" s="1"/>
  <c r="G1149" i="1"/>
  <c r="G1774" i="1" s="1"/>
  <c r="P1148" i="1"/>
  <c r="P1773" i="1" s="1"/>
  <c r="O1148" i="1"/>
  <c r="O1773" i="1" s="1"/>
  <c r="N1148" i="1"/>
  <c r="N1773" i="1" s="1"/>
  <c r="M1148" i="1"/>
  <c r="M1773" i="1" s="1"/>
  <c r="L1148" i="1"/>
  <c r="L1773" i="1" s="1"/>
  <c r="K1148" i="1"/>
  <c r="K1773" i="1" s="1"/>
  <c r="J1148" i="1"/>
  <c r="J1773" i="1" s="1"/>
  <c r="I1148" i="1"/>
  <c r="I1773" i="1" s="1"/>
  <c r="H1148" i="1"/>
  <c r="H1773" i="1" s="1"/>
  <c r="G1148" i="1"/>
  <c r="G1773" i="1" s="1"/>
  <c r="P1147" i="1"/>
  <c r="P1772" i="1" s="1"/>
  <c r="O1147" i="1"/>
  <c r="O1772" i="1" s="1"/>
  <c r="N1147" i="1"/>
  <c r="N1772" i="1" s="1"/>
  <c r="M1147" i="1"/>
  <c r="M1772" i="1" s="1"/>
  <c r="L1147" i="1"/>
  <c r="L1772" i="1" s="1"/>
  <c r="K1147" i="1"/>
  <c r="K1772" i="1" s="1"/>
  <c r="J1147" i="1"/>
  <c r="J1772" i="1" s="1"/>
  <c r="I1147" i="1"/>
  <c r="I1772" i="1" s="1"/>
  <c r="H1147" i="1"/>
  <c r="H1772" i="1" s="1"/>
  <c r="G1147" i="1"/>
  <c r="G1772" i="1" s="1"/>
  <c r="P1146" i="1"/>
  <c r="P1771" i="1" s="1"/>
  <c r="O1146" i="1"/>
  <c r="O1771" i="1" s="1"/>
  <c r="N1146" i="1"/>
  <c r="N1771" i="1" s="1"/>
  <c r="M1146" i="1"/>
  <c r="M1771" i="1" s="1"/>
  <c r="L1146" i="1"/>
  <c r="L1771" i="1" s="1"/>
  <c r="K1146" i="1"/>
  <c r="K1771" i="1" s="1"/>
  <c r="J1146" i="1"/>
  <c r="J1771" i="1" s="1"/>
  <c r="I1146" i="1"/>
  <c r="I1771" i="1" s="1"/>
  <c r="H1146" i="1"/>
  <c r="H1771" i="1" s="1"/>
  <c r="G1146" i="1"/>
  <c r="G1771" i="1" s="1"/>
  <c r="P1145" i="1"/>
  <c r="P1770" i="1" s="1"/>
  <c r="O1145" i="1"/>
  <c r="O1770" i="1" s="1"/>
  <c r="N1145" i="1"/>
  <c r="N1770" i="1" s="1"/>
  <c r="M1145" i="1"/>
  <c r="M1770" i="1" s="1"/>
  <c r="L1145" i="1"/>
  <c r="L1770" i="1" s="1"/>
  <c r="K1145" i="1"/>
  <c r="K1770" i="1" s="1"/>
  <c r="J1145" i="1"/>
  <c r="J1770" i="1" s="1"/>
  <c r="I1145" i="1"/>
  <c r="I1770" i="1" s="1"/>
  <c r="H1145" i="1"/>
  <c r="H1770" i="1" s="1"/>
  <c r="G1145" i="1"/>
  <c r="G1770" i="1" s="1"/>
  <c r="P1144" i="1"/>
  <c r="P1769" i="1" s="1"/>
  <c r="O1144" i="1"/>
  <c r="O1769" i="1" s="1"/>
  <c r="N1144" i="1"/>
  <c r="N1769" i="1" s="1"/>
  <c r="M1144" i="1"/>
  <c r="M1769" i="1" s="1"/>
  <c r="L1144" i="1"/>
  <c r="L1769" i="1" s="1"/>
  <c r="K1144" i="1"/>
  <c r="K1769" i="1" s="1"/>
  <c r="J1144" i="1"/>
  <c r="J1769" i="1" s="1"/>
  <c r="I1144" i="1"/>
  <c r="I1769" i="1" s="1"/>
  <c r="H1144" i="1"/>
  <c r="H1769" i="1" s="1"/>
  <c r="G1144" i="1"/>
  <c r="G1769" i="1" s="1"/>
  <c r="P1143" i="1"/>
  <c r="P1768" i="1" s="1"/>
  <c r="O1143" i="1"/>
  <c r="O1768" i="1" s="1"/>
  <c r="N1143" i="1"/>
  <c r="N1768" i="1" s="1"/>
  <c r="M1143" i="1"/>
  <c r="M1768" i="1" s="1"/>
  <c r="L1143" i="1"/>
  <c r="L1768" i="1" s="1"/>
  <c r="K1143" i="1"/>
  <c r="K1768" i="1" s="1"/>
  <c r="J1143" i="1"/>
  <c r="J1768" i="1" s="1"/>
  <c r="I1143" i="1"/>
  <c r="I1768" i="1" s="1"/>
  <c r="H1143" i="1"/>
  <c r="H1768" i="1" s="1"/>
  <c r="G1143" i="1"/>
  <c r="G1768" i="1" s="1"/>
  <c r="P1142" i="1"/>
  <c r="P1767" i="1" s="1"/>
  <c r="O1142" i="1"/>
  <c r="O1767" i="1" s="1"/>
  <c r="N1142" i="1"/>
  <c r="N1767" i="1" s="1"/>
  <c r="M1142" i="1"/>
  <c r="M1767" i="1" s="1"/>
  <c r="L1142" i="1"/>
  <c r="L1767" i="1" s="1"/>
  <c r="K1142" i="1"/>
  <c r="K1767" i="1" s="1"/>
  <c r="J1142" i="1"/>
  <c r="J1767" i="1" s="1"/>
  <c r="I1142" i="1"/>
  <c r="I1767" i="1" s="1"/>
  <c r="H1142" i="1"/>
  <c r="H1767" i="1" s="1"/>
  <c r="G1142" i="1"/>
  <c r="G1767" i="1" s="1"/>
  <c r="P1141" i="1"/>
  <c r="P1766" i="1" s="1"/>
  <c r="O1141" i="1"/>
  <c r="O1766" i="1" s="1"/>
  <c r="N1141" i="1"/>
  <c r="N1766" i="1" s="1"/>
  <c r="M1141" i="1"/>
  <c r="M1766" i="1" s="1"/>
  <c r="L1141" i="1"/>
  <c r="L1766" i="1" s="1"/>
  <c r="K1141" i="1"/>
  <c r="K1766" i="1" s="1"/>
  <c r="J1141" i="1"/>
  <c r="J1766" i="1" s="1"/>
  <c r="I1141" i="1"/>
  <c r="I1766" i="1" s="1"/>
  <c r="H1141" i="1"/>
  <c r="H1766" i="1" s="1"/>
  <c r="G1141" i="1"/>
  <c r="G1766" i="1" s="1"/>
  <c r="P1140" i="1"/>
  <c r="P1765" i="1" s="1"/>
  <c r="O1140" i="1"/>
  <c r="O1765" i="1" s="1"/>
  <c r="N1140" i="1"/>
  <c r="N1765" i="1" s="1"/>
  <c r="M1140" i="1"/>
  <c r="M1765" i="1" s="1"/>
  <c r="L1140" i="1"/>
  <c r="L1765" i="1" s="1"/>
  <c r="K1140" i="1"/>
  <c r="K1765" i="1" s="1"/>
  <c r="J1140" i="1"/>
  <c r="J1765" i="1" s="1"/>
  <c r="I1140" i="1"/>
  <c r="I1765" i="1" s="1"/>
  <c r="H1140" i="1"/>
  <c r="H1765" i="1" s="1"/>
  <c r="G1140" i="1"/>
  <c r="G1765" i="1" s="1"/>
  <c r="P1139" i="1"/>
  <c r="P1764" i="1" s="1"/>
  <c r="O1139" i="1"/>
  <c r="O1764" i="1" s="1"/>
  <c r="N1139" i="1"/>
  <c r="N1764" i="1" s="1"/>
  <c r="M1139" i="1"/>
  <c r="M1764" i="1" s="1"/>
  <c r="L1139" i="1"/>
  <c r="L1764" i="1" s="1"/>
  <c r="K1139" i="1"/>
  <c r="K1764" i="1" s="1"/>
  <c r="J1139" i="1"/>
  <c r="J1764" i="1" s="1"/>
  <c r="I1139" i="1"/>
  <c r="I1764" i="1" s="1"/>
  <c r="H1139" i="1"/>
  <c r="H1764" i="1" s="1"/>
  <c r="G1139" i="1"/>
  <c r="G1764" i="1" s="1"/>
  <c r="P1138" i="1"/>
  <c r="O1138" i="1"/>
  <c r="N1138" i="1"/>
  <c r="M1138" i="1"/>
  <c r="L1138" i="1"/>
  <c r="K1138" i="1"/>
  <c r="J1138" i="1"/>
  <c r="I1138" i="1"/>
  <c r="H1138" i="1"/>
  <c r="G1138" i="1"/>
  <c r="P1137" i="1"/>
  <c r="O1137" i="1"/>
  <c r="N1137" i="1"/>
  <c r="M1137" i="1"/>
  <c r="L1137" i="1"/>
  <c r="K1137" i="1"/>
  <c r="J1137" i="1"/>
  <c r="I1137" i="1"/>
  <c r="H1137" i="1"/>
  <c r="G1137" i="1"/>
  <c r="P1136" i="1"/>
  <c r="O1136" i="1"/>
  <c r="N1136" i="1"/>
  <c r="M1136" i="1"/>
  <c r="L1136" i="1"/>
  <c r="K1136" i="1"/>
  <c r="J1136" i="1"/>
  <c r="I1136" i="1"/>
  <c r="H1136" i="1"/>
  <c r="G1136" i="1"/>
  <c r="P1135" i="1"/>
  <c r="O1135" i="1"/>
  <c r="N1135" i="1"/>
  <c r="M1135" i="1"/>
  <c r="L1135" i="1"/>
  <c r="K1135" i="1"/>
  <c r="J1135" i="1"/>
  <c r="I1135" i="1"/>
  <c r="H1135" i="1"/>
  <c r="G1135" i="1"/>
  <c r="P1134" i="1"/>
  <c r="O1134" i="1"/>
  <c r="N1134" i="1"/>
  <c r="M1134" i="1"/>
  <c r="L1134" i="1"/>
  <c r="K1134" i="1"/>
  <c r="J1134" i="1"/>
  <c r="I1134" i="1"/>
  <c r="H1134" i="1"/>
  <c r="G1134" i="1"/>
  <c r="P1133" i="1"/>
  <c r="O1133" i="1"/>
  <c r="N1133" i="1"/>
  <c r="M1133" i="1"/>
  <c r="L1133" i="1"/>
  <c r="K1133" i="1"/>
  <c r="J1133" i="1"/>
  <c r="I1133" i="1"/>
  <c r="H1133" i="1"/>
  <c r="G1133" i="1"/>
  <c r="P1132" i="1"/>
  <c r="O1132" i="1"/>
  <c r="N1132" i="1"/>
  <c r="M1132" i="1"/>
  <c r="L1132" i="1"/>
  <c r="K1132" i="1"/>
  <c r="J1132" i="1"/>
  <c r="I1132" i="1"/>
  <c r="H1132" i="1"/>
  <c r="G1132" i="1"/>
  <c r="P1131" i="1"/>
  <c r="O1131" i="1"/>
  <c r="N1131" i="1"/>
  <c r="M1131" i="1"/>
  <c r="L1131" i="1"/>
  <c r="K1131" i="1"/>
  <c r="J1131" i="1"/>
  <c r="I1131" i="1"/>
  <c r="H1131" i="1"/>
  <c r="G1131" i="1"/>
  <c r="P1130" i="1"/>
  <c r="O1130" i="1"/>
  <c r="N1130" i="1"/>
  <c r="M1130" i="1"/>
  <c r="L1130" i="1"/>
  <c r="K1130" i="1"/>
  <c r="J1130" i="1"/>
  <c r="I1130" i="1"/>
  <c r="H1130" i="1"/>
  <c r="G1130" i="1"/>
  <c r="P1129" i="1"/>
  <c r="O1129" i="1"/>
  <c r="N1129" i="1"/>
  <c r="M1129" i="1"/>
  <c r="L1129" i="1"/>
  <c r="K1129" i="1"/>
  <c r="J1129" i="1"/>
  <c r="I1129" i="1"/>
  <c r="H1129" i="1"/>
  <c r="G1129" i="1"/>
  <c r="P1128" i="1"/>
  <c r="O1128" i="1"/>
  <c r="N1128" i="1"/>
  <c r="M1128" i="1"/>
  <c r="L1128" i="1"/>
  <c r="K1128" i="1"/>
  <c r="J1128" i="1"/>
  <c r="I1128" i="1"/>
  <c r="H1128" i="1"/>
  <c r="G1128" i="1"/>
  <c r="S1056" i="1"/>
  <c r="S1055" i="1"/>
  <c r="S1054" i="1"/>
  <c r="S1053" i="1"/>
  <c r="P1010" i="1"/>
  <c r="O1010" i="1"/>
  <c r="N1010" i="1"/>
  <c r="M1010" i="1"/>
  <c r="L1010" i="1"/>
  <c r="K1010" i="1"/>
  <c r="J1010" i="1"/>
  <c r="I1010" i="1"/>
  <c r="H1010" i="1"/>
  <c r="G1010" i="1"/>
  <c r="P1009" i="1"/>
  <c r="O1009" i="1"/>
  <c r="N1009" i="1"/>
  <c r="M1009" i="1"/>
  <c r="L1009" i="1"/>
  <c r="K1009" i="1"/>
  <c r="J1009" i="1"/>
  <c r="I1009" i="1"/>
  <c r="H1009" i="1"/>
  <c r="G1009" i="1"/>
  <c r="P1008" i="1"/>
  <c r="O1008" i="1"/>
  <c r="N1008" i="1"/>
  <c r="M1008" i="1"/>
  <c r="L1008" i="1"/>
  <c r="K1008" i="1"/>
  <c r="J1008" i="1"/>
  <c r="I1008" i="1"/>
  <c r="H1008" i="1"/>
  <c r="G1008" i="1"/>
  <c r="P1007" i="1"/>
  <c r="O1007" i="1"/>
  <c r="N1007" i="1"/>
  <c r="M1007" i="1"/>
  <c r="L1007" i="1"/>
  <c r="K1007" i="1"/>
  <c r="J1007" i="1"/>
  <c r="I1007" i="1"/>
  <c r="H1007" i="1"/>
  <c r="G1007" i="1"/>
  <c r="P1006" i="1"/>
  <c r="O1006" i="1"/>
  <c r="N1006" i="1"/>
  <c r="M1006" i="1"/>
  <c r="L1006" i="1"/>
  <c r="K1006" i="1"/>
  <c r="J1006" i="1"/>
  <c r="I1006" i="1"/>
  <c r="H1006" i="1"/>
  <c r="G1006" i="1"/>
  <c r="P1005" i="1"/>
  <c r="O1005" i="1"/>
  <c r="N1005" i="1"/>
  <c r="M1005" i="1"/>
  <c r="L1005" i="1"/>
  <c r="K1005" i="1"/>
  <c r="J1005" i="1"/>
  <c r="I1005" i="1"/>
  <c r="H1005" i="1"/>
  <c r="G1005" i="1"/>
  <c r="P1004" i="1"/>
  <c r="O1004" i="1"/>
  <c r="N1004" i="1"/>
  <c r="M1004" i="1"/>
  <c r="L1004" i="1"/>
  <c r="K1004" i="1"/>
  <c r="J1004" i="1"/>
  <c r="I1004" i="1"/>
  <c r="H1004" i="1"/>
  <c r="G1004" i="1"/>
  <c r="P1003" i="1"/>
  <c r="O1003" i="1"/>
  <c r="N1003" i="1"/>
  <c r="M1003" i="1"/>
  <c r="L1003" i="1"/>
  <c r="K1003" i="1"/>
  <c r="J1003" i="1"/>
  <c r="I1003" i="1"/>
  <c r="H1003" i="1"/>
  <c r="G1003" i="1"/>
  <c r="P1002" i="1"/>
  <c r="O1002" i="1"/>
  <c r="N1002" i="1"/>
  <c r="M1002" i="1"/>
  <c r="L1002" i="1"/>
  <c r="K1002" i="1"/>
  <c r="J1002" i="1"/>
  <c r="I1002" i="1"/>
  <c r="H1002" i="1"/>
  <c r="G1002" i="1"/>
  <c r="P1001" i="1"/>
  <c r="O1001" i="1"/>
  <c r="N1001" i="1"/>
  <c r="M1001" i="1"/>
  <c r="L1001" i="1"/>
  <c r="K1001" i="1"/>
  <c r="J1001" i="1"/>
  <c r="I1001" i="1"/>
  <c r="H1001" i="1"/>
  <c r="G1001" i="1"/>
  <c r="P1000" i="1"/>
  <c r="O1000" i="1"/>
  <c r="N1000" i="1"/>
  <c r="M1000" i="1"/>
  <c r="L1000" i="1"/>
  <c r="K1000" i="1"/>
  <c r="J1000" i="1"/>
  <c r="I1000" i="1"/>
  <c r="H1000" i="1"/>
  <c r="G1000" i="1"/>
  <c r="P999" i="1"/>
  <c r="P1763" i="1" s="1"/>
  <c r="O999" i="1"/>
  <c r="O1763" i="1" s="1"/>
  <c r="N999" i="1"/>
  <c r="N1763" i="1" s="1"/>
  <c r="M999" i="1"/>
  <c r="M1763" i="1" s="1"/>
  <c r="L999" i="1"/>
  <c r="L1763" i="1" s="1"/>
  <c r="K999" i="1"/>
  <c r="K1763" i="1" s="1"/>
  <c r="J999" i="1"/>
  <c r="J1763" i="1" s="1"/>
  <c r="I999" i="1"/>
  <c r="I1763" i="1" s="1"/>
  <c r="H999" i="1"/>
  <c r="H1763" i="1" s="1"/>
  <c r="G999" i="1"/>
  <c r="G1763" i="1" s="1"/>
  <c r="P998" i="1"/>
  <c r="P1762" i="1" s="1"/>
  <c r="O998" i="1"/>
  <c r="O1762" i="1" s="1"/>
  <c r="N998" i="1"/>
  <c r="N1762" i="1" s="1"/>
  <c r="M998" i="1"/>
  <c r="M1762" i="1" s="1"/>
  <c r="L998" i="1"/>
  <c r="L1762" i="1" s="1"/>
  <c r="K998" i="1"/>
  <c r="K1762" i="1" s="1"/>
  <c r="J998" i="1"/>
  <c r="J1762" i="1" s="1"/>
  <c r="I998" i="1"/>
  <c r="I1762" i="1" s="1"/>
  <c r="H998" i="1"/>
  <c r="H1762" i="1" s="1"/>
  <c r="G998" i="1"/>
  <c r="G1762" i="1" s="1"/>
  <c r="P997" i="1"/>
  <c r="P1761" i="1" s="1"/>
  <c r="O997" i="1"/>
  <c r="O1761" i="1" s="1"/>
  <c r="N997" i="1"/>
  <c r="N1761" i="1" s="1"/>
  <c r="M997" i="1"/>
  <c r="M1761" i="1" s="1"/>
  <c r="L997" i="1"/>
  <c r="L1761" i="1" s="1"/>
  <c r="K997" i="1"/>
  <c r="K1761" i="1" s="1"/>
  <c r="J997" i="1"/>
  <c r="J1761" i="1" s="1"/>
  <c r="I997" i="1"/>
  <c r="I1761" i="1" s="1"/>
  <c r="H997" i="1"/>
  <c r="H1761" i="1" s="1"/>
  <c r="G997" i="1"/>
  <c r="G1761" i="1" s="1"/>
  <c r="P996" i="1"/>
  <c r="P1760" i="1" s="1"/>
  <c r="O996" i="1"/>
  <c r="O1760" i="1" s="1"/>
  <c r="N996" i="1"/>
  <c r="N1760" i="1" s="1"/>
  <c r="M996" i="1"/>
  <c r="M1760" i="1" s="1"/>
  <c r="L996" i="1"/>
  <c r="L1760" i="1" s="1"/>
  <c r="K996" i="1"/>
  <c r="K1760" i="1" s="1"/>
  <c r="J996" i="1"/>
  <c r="J1760" i="1" s="1"/>
  <c r="I996" i="1"/>
  <c r="I1760" i="1" s="1"/>
  <c r="H996" i="1"/>
  <c r="H1760" i="1" s="1"/>
  <c r="G996" i="1"/>
  <c r="G1760" i="1" s="1"/>
  <c r="P995" i="1"/>
  <c r="P1759" i="1" s="1"/>
  <c r="O995" i="1"/>
  <c r="O1759" i="1" s="1"/>
  <c r="N995" i="1"/>
  <c r="N1759" i="1" s="1"/>
  <c r="M995" i="1"/>
  <c r="M1759" i="1" s="1"/>
  <c r="L995" i="1"/>
  <c r="L1759" i="1" s="1"/>
  <c r="K995" i="1"/>
  <c r="K1759" i="1" s="1"/>
  <c r="J995" i="1"/>
  <c r="J1759" i="1" s="1"/>
  <c r="I995" i="1"/>
  <c r="I1759" i="1" s="1"/>
  <c r="H995" i="1"/>
  <c r="H1759" i="1" s="1"/>
  <c r="G995" i="1"/>
  <c r="G1759" i="1" s="1"/>
  <c r="P994" i="1"/>
  <c r="P1758" i="1" s="1"/>
  <c r="O994" i="1"/>
  <c r="O1758" i="1" s="1"/>
  <c r="N994" i="1"/>
  <c r="N1758" i="1" s="1"/>
  <c r="M994" i="1"/>
  <c r="M1758" i="1" s="1"/>
  <c r="L994" i="1"/>
  <c r="L1758" i="1" s="1"/>
  <c r="K994" i="1"/>
  <c r="K1758" i="1" s="1"/>
  <c r="J994" i="1"/>
  <c r="J1758" i="1" s="1"/>
  <c r="I994" i="1"/>
  <c r="I1758" i="1" s="1"/>
  <c r="H994" i="1"/>
  <c r="H1758" i="1" s="1"/>
  <c r="G994" i="1"/>
  <c r="G1758" i="1" s="1"/>
  <c r="P993" i="1"/>
  <c r="P1757" i="1" s="1"/>
  <c r="O993" i="1"/>
  <c r="O1757" i="1" s="1"/>
  <c r="N993" i="1"/>
  <c r="N1757" i="1" s="1"/>
  <c r="M993" i="1"/>
  <c r="M1757" i="1" s="1"/>
  <c r="L993" i="1"/>
  <c r="L1757" i="1" s="1"/>
  <c r="K993" i="1"/>
  <c r="K1757" i="1" s="1"/>
  <c r="J993" i="1"/>
  <c r="J1757" i="1" s="1"/>
  <c r="I993" i="1"/>
  <c r="I1757" i="1" s="1"/>
  <c r="H993" i="1"/>
  <c r="H1757" i="1" s="1"/>
  <c r="G993" i="1"/>
  <c r="G1757" i="1" s="1"/>
  <c r="P992" i="1"/>
  <c r="P1756" i="1" s="1"/>
  <c r="O992" i="1"/>
  <c r="O1756" i="1" s="1"/>
  <c r="N992" i="1"/>
  <c r="N1756" i="1" s="1"/>
  <c r="M992" i="1"/>
  <c r="M1756" i="1" s="1"/>
  <c r="L992" i="1"/>
  <c r="L1756" i="1" s="1"/>
  <c r="K992" i="1"/>
  <c r="K1756" i="1" s="1"/>
  <c r="J992" i="1"/>
  <c r="J1756" i="1" s="1"/>
  <c r="I992" i="1"/>
  <c r="I1756" i="1" s="1"/>
  <c r="H992" i="1"/>
  <c r="H1756" i="1" s="1"/>
  <c r="G992" i="1"/>
  <c r="G1756" i="1" s="1"/>
  <c r="P991" i="1"/>
  <c r="P1755" i="1" s="1"/>
  <c r="O991" i="1"/>
  <c r="O1755" i="1" s="1"/>
  <c r="N991" i="1"/>
  <c r="N1755" i="1" s="1"/>
  <c r="M991" i="1"/>
  <c r="M1755" i="1" s="1"/>
  <c r="L991" i="1"/>
  <c r="L1755" i="1" s="1"/>
  <c r="K991" i="1"/>
  <c r="K1755" i="1" s="1"/>
  <c r="J991" i="1"/>
  <c r="J1755" i="1" s="1"/>
  <c r="I991" i="1"/>
  <c r="I1755" i="1" s="1"/>
  <c r="H991" i="1"/>
  <c r="H1755" i="1" s="1"/>
  <c r="G991" i="1"/>
  <c r="G1755" i="1" s="1"/>
  <c r="P990" i="1"/>
  <c r="P1754" i="1" s="1"/>
  <c r="O990" i="1"/>
  <c r="O1754" i="1" s="1"/>
  <c r="N990" i="1"/>
  <c r="N1754" i="1" s="1"/>
  <c r="M990" i="1"/>
  <c r="M1754" i="1" s="1"/>
  <c r="L990" i="1"/>
  <c r="L1754" i="1" s="1"/>
  <c r="K990" i="1"/>
  <c r="K1754" i="1" s="1"/>
  <c r="J990" i="1"/>
  <c r="J1754" i="1" s="1"/>
  <c r="I990" i="1"/>
  <c r="I1754" i="1" s="1"/>
  <c r="H990" i="1"/>
  <c r="H1754" i="1" s="1"/>
  <c r="G990" i="1"/>
  <c r="G1754" i="1" s="1"/>
  <c r="P989" i="1"/>
  <c r="P1753" i="1" s="1"/>
  <c r="O989" i="1"/>
  <c r="O1753" i="1" s="1"/>
  <c r="N989" i="1"/>
  <c r="N1753" i="1" s="1"/>
  <c r="M989" i="1"/>
  <c r="M1753" i="1" s="1"/>
  <c r="L989" i="1"/>
  <c r="L1753" i="1" s="1"/>
  <c r="K989" i="1"/>
  <c r="K1753" i="1" s="1"/>
  <c r="J989" i="1"/>
  <c r="J1753" i="1" s="1"/>
  <c r="I989" i="1"/>
  <c r="I1753" i="1" s="1"/>
  <c r="H989" i="1"/>
  <c r="H1753" i="1" s="1"/>
  <c r="G989" i="1"/>
  <c r="G1753" i="1" s="1"/>
  <c r="P763" i="1"/>
  <c r="P1752" i="1" s="1"/>
  <c r="O763" i="1"/>
  <c r="O1752" i="1" s="1"/>
  <c r="N763" i="1"/>
  <c r="N1752" i="1" s="1"/>
  <c r="M763" i="1"/>
  <c r="M1752" i="1" s="1"/>
  <c r="L763" i="1"/>
  <c r="L1752" i="1" s="1"/>
  <c r="K763" i="1"/>
  <c r="K1752" i="1" s="1"/>
  <c r="J763" i="1"/>
  <c r="J1752" i="1" s="1"/>
  <c r="I763" i="1"/>
  <c r="I1752" i="1" s="1"/>
  <c r="H763" i="1"/>
  <c r="H1752" i="1" s="1"/>
  <c r="G763" i="1"/>
  <c r="G1752" i="1" s="1"/>
  <c r="P762" i="1"/>
  <c r="P1751" i="1" s="1"/>
  <c r="O762" i="1"/>
  <c r="O1751" i="1" s="1"/>
  <c r="N762" i="1"/>
  <c r="N1751" i="1" s="1"/>
  <c r="M762" i="1"/>
  <c r="M1751" i="1" s="1"/>
  <c r="L762" i="1"/>
  <c r="L1751" i="1" s="1"/>
  <c r="K762" i="1"/>
  <c r="K1751" i="1" s="1"/>
  <c r="J762" i="1"/>
  <c r="J1751" i="1" s="1"/>
  <c r="I762" i="1"/>
  <c r="I1751" i="1" s="1"/>
  <c r="H762" i="1"/>
  <c r="H1751" i="1" s="1"/>
  <c r="G762" i="1"/>
  <c r="G1751" i="1" s="1"/>
  <c r="P761" i="1"/>
  <c r="P1750" i="1" s="1"/>
  <c r="O761" i="1"/>
  <c r="O1750" i="1" s="1"/>
  <c r="N761" i="1"/>
  <c r="N1750" i="1" s="1"/>
  <c r="M761" i="1"/>
  <c r="M1750" i="1" s="1"/>
  <c r="L761" i="1"/>
  <c r="L1750" i="1" s="1"/>
  <c r="K761" i="1"/>
  <c r="K1750" i="1" s="1"/>
  <c r="J761" i="1"/>
  <c r="J1750" i="1" s="1"/>
  <c r="I761" i="1"/>
  <c r="I1750" i="1" s="1"/>
  <c r="H761" i="1"/>
  <c r="H1750" i="1" s="1"/>
  <c r="G761" i="1"/>
  <c r="G1750" i="1" s="1"/>
  <c r="P760" i="1"/>
  <c r="P1749" i="1" s="1"/>
  <c r="O760" i="1"/>
  <c r="O1749" i="1" s="1"/>
  <c r="N760" i="1"/>
  <c r="N1749" i="1" s="1"/>
  <c r="M760" i="1"/>
  <c r="M1749" i="1" s="1"/>
  <c r="L760" i="1"/>
  <c r="L1749" i="1" s="1"/>
  <c r="K760" i="1"/>
  <c r="K1749" i="1" s="1"/>
  <c r="J760" i="1"/>
  <c r="J1749" i="1" s="1"/>
  <c r="I760" i="1"/>
  <c r="I1749" i="1" s="1"/>
  <c r="H760" i="1"/>
  <c r="H1749" i="1" s="1"/>
  <c r="G760" i="1"/>
  <c r="G1749" i="1" s="1"/>
  <c r="P759" i="1"/>
  <c r="P1748" i="1" s="1"/>
  <c r="O759" i="1"/>
  <c r="O1748" i="1" s="1"/>
  <c r="N759" i="1"/>
  <c r="N1748" i="1" s="1"/>
  <c r="M759" i="1"/>
  <c r="M1748" i="1" s="1"/>
  <c r="L759" i="1"/>
  <c r="L1748" i="1" s="1"/>
  <c r="K759" i="1"/>
  <c r="K1748" i="1" s="1"/>
  <c r="J759" i="1"/>
  <c r="J1748" i="1" s="1"/>
  <c r="I759" i="1"/>
  <c r="I1748" i="1" s="1"/>
  <c r="H759" i="1"/>
  <c r="H1748" i="1" s="1"/>
  <c r="G759" i="1"/>
  <c r="G1748" i="1" s="1"/>
  <c r="P758" i="1"/>
  <c r="P1747" i="1" s="1"/>
  <c r="O758" i="1"/>
  <c r="O1747" i="1" s="1"/>
  <c r="N758" i="1"/>
  <c r="N1747" i="1" s="1"/>
  <c r="M758" i="1"/>
  <c r="M1747" i="1" s="1"/>
  <c r="L758" i="1"/>
  <c r="L1747" i="1" s="1"/>
  <c r="K758" i="1"/>
  <c r="K1747" i="1" s="1"/>
  <c r="J758" i="1"/>
  <c r="J1747" i="1" s="1"/>
  <c r="I758" i="1"/>
  <c r="I1747" i="1" s="1"/>
  <c r="H758" i="1"/>
  <c r="H1747" i="1" s="1"/>
  <c r="G758" i="1"/>
  <c r="G1747" i="1" s="1"/>
  <c r="P757" i="1"/>
  <c r="P1746" i="1" s="1"/>
  <c r="O757" i="1"/>
  <c r="O1746" i="1" s="1"/>
  <c r="N757" i="1"/>
  <c r="N1746" i="1" s="1"/>
  <c r="M757" i="1"/>
  <c r="M1746" i="1" s="1"/>
  <c r="L757" i="1"/>
  <c r="L1746" i="1" s="1"/>
  <c r="K757" i="1"/>
  <c r="K1746" i="1" s="1"/>
  <c r="J757" i="1"/>
  <c r="J1746" i="1" s="1"/>
  <c r="I757" i="1"/>
  <c r="I1746" i="1" s="1"/>
  <c r="H757" i="1"/>
  <c r="H1746" i="1" s="1"/>
  <c r="G757" i="1"/>
  <c r="G1746" i="1" s="1"/>
  <c r="P756" i="1"/>
  <c r="P1745" i="1" s="1"/>
  <c r="O756" i="1"/>
  <c r="O1745" i="1" s="1"/>
  <c r="N756" i="1"/>
  <c r="N1745" i="1" s="1"/>
  <c r="M756" i="1"/>
  <c r="M1745" i="1" s="1"/>
  <c r="L756" i="1"/>
  <c r="L1745" i="1" s="1"/>
  <c r="K756" i="1"/>
  <c r="K1745" i="1" s="1"/>
  <c r="J756" i="1"/>
  <c r="J1745" i="1" s="1"/>
  <c r="I756" i="1"/>
  <c r="I1745" i="1" s="1"/>
  <c r="H756" i="1"/>
  <c r="H1745" i="1" s="1"/>
  <c r="G756" i="1"/>
  <c r="G1745" i="1" s="1"/>
  <c r="P755" i="1"/>
  <c r="P1744" i="1" s="1"/>
  <c r="O755" i="1"/>
  <c r="O1744" i="1" s="1"/>
  <c r="N755" i="1"/>
  <c r="N1744" i="1" s="1"/>
  <c r="M755" i="1"/>
  <c r="M1744" i="1" s="1"/>
  <c r="L755" i="1"/>
  <c r="L1744" i="1" s="1"/>
  <c r="K755" i="1"/>
  <c r="K1744" i="1" s="1"/>
  <c r="J755" i="1"/>
  <c r="J1744" i="1" s="1"/>
  <c r="I755" i="1"/>
  <c r="I1744" i="1" s="1"/>
  <c r="H755" i="1"/>
  <c r="H1744" i="1" s="1"/>
  <c r="G755" i="1"/>
  <c r="G1744" i="1" s="1"/>
  <c r="P754" i="1"/>
  <c r="P1743" i="1" s="1"/>
  <c r="O754" i="1"/>
  <c r="O1743" i="1" s="1"/>
  <c r="N754" i="1"/>
  <c r="N1743" i="1" s="1"/>
  <c r="M754" i="1"/>
  <c r="M1743" i="1" s="1"/>
  <c r="L754" i="1"/>
  <c r="L1743" i="1" s="1"/>
  <c r="K754" i="1"/>
  <c r="K1743" i="1" s="1"/>
  <c r="J754" i="1"/>
  <c r="J1743" i="1" s="1"/>
  <c r="I754" i="1"/>
  <c r="I1743" i="1" s="1"/>
  <c r="H754" i="1"/>
  <c r="H1743" i="1" s="1"/>
  <c r="G754" i="1"/>
  <c r="G1743" i="1" s="1"/>
  <c r="P753" i="1"/>
  <c r="P1742" i="1" s="1"/>
  <c r="O753" i="1"/>
  <c r="O1742" i="1" s="1"/>
  <c r="N753" i="1"/>
  <c r="N1742" i="1" s="1"/>
  <c r="M753" i="1"/>
  <c r="M1742" i="1" s="1"/>
  <c r="L753" i="1"/>
  <c r="L1742" i="1" s="1"/>
  <c r="K753" i="1"/>
  <c r="K1742" i="1" s="1"/>
  <c r="J753" i="1"/>
  <c r="J1742" i="1" s="1"/>
  <c r="I753" i="1"/>
  <c r="I1742" i="1" s="1"/>
  <c r="H753" i="1"/>
  <c r="H1742" i="1" s="1"/>
  <c r="G753" i="1"/>
  <c r="G1742" i="1" s="1"/>
  <c r="P752" i="1"/>
  <c r="P1741" i="1" s="1"/>
  <c r="O752" i="1"/>
  <c r="O1741" i="1" s="1"/>
  <c r="N752" i="1"/>
  <c r="N1741" i="1" s="1"/>
  <c r="M752" i="1"/>
  <c r="M1741" i="1" s="1"/>
  <c r="L752" i="1"/>
  <c r="L1741" i="1" s="1"/>
  <c r="K752" i="1"/>
  <c r="K1741" i="1" s="1"/>
  <c r="J752" i="1"/>
  <c r="J1741" i="1" s="1"/>
  <c r="I752" i="1"/>
  <c r="I1741" i="1" s="1"/>
  <c r="H752" i="1"/>
  <c r="H1741" i="1" s="1"/>
  <c r="G752" i="1"/>
  <c r="G1741" i="1" s="1"/>
  <c r="P751" i="1"/>
  <c r="P1740" i="1" s="1"/>
  <c r="O751" i="1"/>
  <c r="O1740" i="1" s="1"/>
  <c r="N751" i="1"/>
  <c r="N1740" i="1" s="1"/>
  <c r="M751" i="1"/>
  <c r="M1740" i="1" s="1"/>
  <c r="L751" i="1"/>
  <c r="L1740" i="1" s="1"/>
  <c r="K751" i="1"/>
  <c r="K1740" i="1" s="1"/>
  <c r="J751" i="1"/>
  <c r="J1740" i="1" s="1"/>
  <c r="I751" i="1"/>
  <c r="I1740" i="1" s="1"/>
  <c r="H751" i="1"/>
  <c r="H1740" i="1" s="1"/>
  <c r="G751" i="1"/>
  <c r="G1740" i="1" s="1"/>
  <c r="P750" i="1"/>
  <c r="P1739" i="1" s="1"/>
  <c r="O750" i="1"/>
  <c r="O1739" i="1" s="1"/>
  <c r="N750" i="1"/>
  <c r="N1739" i="1" s="1"/>
  <c r="M750" i="1"/>
  <c r="M1739" i="1" s="1"/>
  <c r="L750" i="1"/>
  <c r="L1739" i="1" s="1"/>
  <c r="K750" i="1"/>
  <c r="K1739" i="1" s="1"/>
  <c r="J750" i="1"/>
  <c r="J1739" i="1" s="1"/>
  <c r="I750" i="1"/>
  <c r="I1739" i="1" s="1"/>
  <c r="H750" i="1"/>
  <c r="H1739" i="1" s="1"/>
  <c r="G750" i="1"/>
  <c r="G1739" i="1" s="1"/>
  <c r="P749" i="1"/>
  <c r="P1738" i="1" s="1"/>
  <c r="O749" i="1"/>
  <c r="O1738" i="1" s="1"/>
  <c r="N749" i="1"/>
  <c r="N1738" i="1" s="1"/>
  <c r="M749" i="1"/>
  <c r="M1738" i="1" s="1"/>
  <c r="L749" i="1"/>
  <c r="L1738" i="1" s="1"/>
  <c r="K749" i="1"/>
  <c r="K1738" i="1" s="1"/>
  <c r="J749" i="1"/>
  <c r="J1738" i="1" s="1"/>
  <c r="I749" i="1"/>
  <c r="I1738" i="1" s="1"/>
  <c r="H749" i="1"/>
  <c r="H1738" i="1" s="1"/>
  <c r="G749" i="1"/>
  <c r="G1738" i="1" s="1"/>
  <c r="P748" i="1"/>
  <c r="P1737" i="1" s="1"/>
  <c r="O748" i="1"/>
  <c r="O1737" i="1" s="1"/>
  <c r="N748" i="1"/>
  <c r="N1737" i="1" s="1"/>
  <c r="M748" i="1"/>
  <c r="M1737" i="1" s="1"/>
  <c r="L748" i="1"/>
  <c r="L1737" i="1" s="1"/>
  <c r="K748" i="1"/>
  <c r="K1737" i="1" s="1"/>
  <c r="J748" i="1"/>
  <c r="J1737" i="1" s="1"/>
  <c r="I748" i="1"/>
  <c r="I1737" i="1" s="1"/>
  <c r="H748" i="1"/>
  <c r="H1737" i="1" s="1"/>
  <c r="G748" i="1"/>
  <c r="G1737" i="1" s="1"/>
  <c r="P747" i="1"/>
  <c r="P1736" i="1" s="1"/>
  <c r="O747" i="1"/>
  <c r="O1736" i="1" s="1"/>
  <c r="N747" i="1"/>
  <c r="N1736" i="1" s="1"/>
  <c r="M747" i="1"/>
  <c r="M1736" i="1" s="1"/>
  <c r="L747" i="1"/>
  <c r="L1736" i="1" s="1"/>
  <c r="K747" i="1"/>
  <c r="K1736" i="1" s="1"/>
  <c r="J747" i="1"/>
  <c r="J1736" i="1" s="1"/>
  <c r="I747" i="1"/>
  <c r="I1736" i="1" s="1"/>
  <c r="H747" i="1"/>
  <c r="H1736" i="1" s="1"/>
  <c r="G747" i="1"/>
  <c r="G1736" i="1" s="1"/>
  <c r="P746" i="1"/>
  <c r="P1735" i="1" s="1"/>
  <c r="O746" i="1"/>
  <c r="O1735" i="1" s="1"/>
  <c r="N746" i="1"/>
  <c r="N1735" i="1" s="1"/>
  <c r="M746" i="1"/>
  <c r="M1735" i="1" s="1"/>
  <c r="L746" i="1"/>
  <c r="L1735" i="1" s="1"/>
  <c r="K746" i="1"/>
  <c r="K1735" i="1" s="1"/>
  <c r="J746" i="1"/>
  <c r="J1735" i="1" s="1"/>
  <c r="I746" i="1"/>
  <c r="I1735" i="1" s="1"/>
  <c r="H746" i="1"/>
  <c r="H1735" i="1" s="1"/>
  <c r="G746" i="1"/>
  <c r="G1735" i="1" s="1"/>
  <c r="P745" i="1"/>
  <c r="P1734" i="1" s="1"/>
  <c r="O745" i="1"/>
  <c r="O1734" i="1" s="1"/>
  <c r="N745" i="1"/>
  <c r="N1734" i="1" s="1"/>
  <c r="M745" i="1"/>
  <c r="M1734" i="1" s="1"/>
  <c r="L745" i="1"/>
  <c r="L1734" i="1" s="1"/>
  <c r="K745" i="1"/>
  <c r="K1734" i="1" s="1"/>
  <c r="J745" i="1"/>
  <c r="J1734" i="1" s="1"/>
  <c r="I745" i="1"/>
  <c r="I1734" i="1" s="1"/>
  <c r="H745" i="1"/>
  <c r="H1734" i="1" s="1"/>
  <c r="G745" i="1"/>
  <c r="G1734" i="1" s="1"/>
  <c r="P744" i="1"/>
  <c r="P1733" i="1" s="1"/>
  <c r="O744" i="1"/>
  <c r="O1733" i="1" s="1"/>
  <c r="N744" i="1"/>
  <c r="N1733" i="1" s="1"/>
  <c r="M744" i="1"/>
  <c r="M1733" i="1" s="1"/>
  <c r="L744" i="1"/>
  <c r="L1733" i="1" s="1"/>
  <c r="K744" i="1"/>
  <c r="K1733" i="1" s="1"/>
  <c r="J744" i="1"/>
  <c r="J1733" i="1" s="1"/>
  <c r="I744" i="1"/>
  <c r="I1733" i="1" s="1"/>
  <c r="H744" i="1"/>
  <c r="H1733" i="1" s="1"/>
  <c r="G744" i="1"/>
  <c r="G1733" i="1" s="1"/>
  <c r="P743" i="1"/>
  <c r="P1732" i="1" s="1"/>
  <c r="O743" i="1"/>
  <c r="O1732" i="1" s="1"/>
  <c r="N743" i="1"/>
  <c r="N1732" i="1" s="1"/>
  <c r="M743" i="1"/>
  <c r="M1732" i="1" s="1"/>
  <c r="L743" i="1"/>
  <c r="L1732" i="1" s="1"/>
  <c r="K743" i="1"/>
  <c r="K1732" i="1" s="1"/>
  <c r="J743" i="1"/>
  <c r="J1732" i="1" s="1"/>
  <c r="I743" i="1"/>
  <c r="I1732" i="1" s="1"/>
  <c r="H743" i="1"/>
  <c r="H1732" i="1" s="1"/>
  <c r="G743" i="1"/>
  <c r="G1732" i="1" s="1"/>
  <c r="P742" i="1"/>
  <c r="P1731" i="1" s="1"/>
  <c r="O742" i="1"/>
  <c r="O1731" i="1" s="1"/>
  <c r="N742" i="1"/>
  <c r="N1731" i="1" s="1"/>
  <c r="M742" i="1"/>
  <c r="M1731" i="1" s="1"/>
  <c r="L742" i="1"/>
  <c r="L1731" i="1" s="1"/>
  <c r="K742" i="1"/>
  <c r="K1731" i="1" s="1"/>
  <c r="J742" i="1"/>
  <c r="J1731" i="1" s="1"/>
  <c r="I742" i="1"/>
  <c r="I1731" i="1" s="1"/>
  <c r="H742" i="1"/>
  <c r="H1731" i="1" s="1"/>
  <c r="G742" i="1"/>
  <c r="G1731" i="1" s="1"/>
  <c r="P741" i="1"/>
  <c r="P1730" i="1" s="1"/>
  <c r="O741" i="1"/>
  <c r="O1730" i="1" s="1"/>
  <c r="N741" i="1"/>
  <c r="N1730" i="1" s="1"/>
  <c r="M741" i="1"/>
  <c r="M1730" i="1" s="1"/>
  <c r="L741" i="1"/>
  <c r="L1730" i="1" s="1"/>
  <c r="K741" i="1"/>
  <c r="K1730" i="1" s="1"/>
  <c r="J741" i="1"/>
  <c r="J1730" i="1" s="1"/>
  <c r="I741" i="1"/>
  <c r="I1730" i="1" s="1"/>
  <c r="H741" i="1"/>
  <c r="H1730" i="1" s="1"/>
  <c r="G741" i="1"/>
  <c r="G1730" i="1" s="1"/>
  <c r="P740" i="1"/>
  <c r="P1729" i="1" s="1"/>
  <c r="O740" i="1"/>
  <c r="O1729" i="1" s="1"/>
  <c r="N740" i="1"/>
  <c r="N1729" i="1" s="1"/>
  <c r="M740" i="1"/>
  <c r="M1729" i="1" s="1"/>
  <c r="L740" i="1"/>
  <c r="L1729" i="1" s="1"/>
  <c r="K740" i="1"/>
  <c r="K1729" i="1" s="1"/>
  <c r="J740" i="1"/>
  <c r="J1729" i="1" s="1"/>
  <c r="I740" i="1"/>
  <c r="I1729" i="1" s="1"/>
  <c r="H740" i="1"/>
  <c r="H1729" i="1" s="1"/>
  <c r="G740" i="1"/>
  <c r="G1729" i="1" s="1"/>
  <c r="P739" i="1"/>
  <c r="P1728" i="1" s="1"/>
  <c r="O739" i="1"/>
  <c r="O1728" i="1" s="1"/>
  <c r="N739" i="1"/>
  <c r="N1728" i="1" s="1"/>
  <c r="M739" i="1"/>
  <c r="M1728" i="1" s="1"/>
  <c r="L739" i="1"/>
  <c r="L1728" i="1" s="1"/>
  <c r="K739" i="1"/>
  <c r="K1728" i="1" s="1"/>
  <c r="J739" i="1"/>
  <c r="J1728" i="1" s="1"/>
  <c r="I739" i="1"/>
  <c r="I1728" i="1" s="1"/>
  <c r="H739" i="1"/>
  <c r="H1728" i="1" s="1"/>
  <c r="G739" i="1"/>
  <c r="G1728" i="1" s="1"/>
  <c r="P738" i="1"/>
  <c r="P1727" i="1" s="1"/>
  <c r="O738" i="1"/>
  <c r="O1727" i="1" s="1"/>
  <c r="N738" i="1"/>
  <c r="N1727" i="1" s="1"/>
  <c r="M738" i="1"/>
  <c r="M1727" i="1" s="1"/>
  <c r="L738" i="1"/>
  <c r="L1727" i="1" s="1"/>
  <c r="K738" i="1"/>
  <c r="K1727" i="1" s="1"/>
  <c r="J738" i="1"/>
  <c r="J1727" i="1" s="1"/>
  <c r="I738" i="1"/>
  <c r="I1727" i="1" s="1"/>
  <c r="H738" i="1"/>
  <c r="H1727" i="1" s="1"/>
  <c r="G738" i="1"/>
  <c r="G1727" i="1" s="1"/>
  <c r="P737" i="1"/>
  <c r="P1726" i="1" s="1"/>
  <c r="O737" i="1"/>
  <c r="O1726" i="1" s="1"/>
  <c r="N737" i="1"/>
  <c r="N1726" i="1" s="1"/>
  <c r="M737" i="1"/>
  <c r="M1726" i="1" s="1"/>
  <c r="L737" i="1"/>
  <c r="L1726" i="1" s="1"/>
  <c r="K737" i="1"/>
  <c r="K1726" i="1" s="1"/>
  <c r="J737" i="1"/>
  <c r="J1726" i="1" s="1"/>
  <c r="I737" i="1"/>
  <c r="I1726" i="1" s="1"/>
  <c r="H737" i="1"/>
  <c r="H1726" i="1" s="1"/>
  <c r="G737" i="1"/>
  <c r="G1726" i="1" s="1"/>
  <c r="P736" i="1"/>
  <c r="P1725" i="1" s="1"/>
  <c r="O736" i="1"/>
  <c r="O1725" i="1" s="1"/>
  <c r="N736" i="1"/>
  <c r="N1725" i="1" s="1"/>
  <c r="M736" i="1"/>
  <c r="M1725" i="1" s="1"/>
  <c r="L736" i="1"/>
  <c r="L1725" i="1" s="1"/>
  <c r="K736" i="1"/>
  <c r="K1725" i="1" s="1"/>
  <c r="J736" i="1"/>
  <c r="J1725" i="1" s="1"/>
  <c r="I736" i="1"/>
  <c r="I1725" i="1" s="1"/>
  <c r="H736" i="1"/>
  <c r="H1725" i="1" s="1"/>
  <c r="G736" i="1"/>
  <c r="G1725" i="1" s="1"/>
  <c r="P735" i="1"/>
  <c r="P1724" i="1" s="1"/>
  <c r="O735" i="1"/>
  <c r="O1724" i="1" s="1"/>
  <c r="N735" i="1"/>
  <c r="N1724" i="1" s="1"/>
  <c r="M735" i="1"/>
  <c r="M1724" i="1" s="1"/>
  <c r="L735" i="1"/>
  <c r="L1724" i="1" s="1"/>
  <c r="K735" i="1"/>
  <c r="K1724" i="1" s="1"/>
  <c r="J735" i="1"/>
  <c r="J1724" i="1" s="1"/>
  <c r="I735" i="1"/>
  <c r="I1724" i="1" s="1"/>
  <c r="H735" i="1"/>
  <c r="H1724" i="1" s="1"/>
  <c r="G735" i="1"/>
  <c r="G1724" i="1" s="1"/>
  <c r="P734" i="1"/>
  <c r="P1723" i="1" s="1"/>
  <c r="O734" i="1"/>
  <c r="O1723" i="1" s="1"/>
  <c r="N734" i="1"/>
  <c r="N1723" i="1" s="1"/>
  <c r="M734" i="1"/>
  <c r="M1723" i="1" s="1"/>
  <c r="L734" i="1"/>
  <c r="L1723" i="1" s="1"/>
  <c r="K734" i="1"/>
  <c r="K1723" i="1" s="1"/>
  <c r="J734" i="1"/>
  <c r="J1723" i="1" s="1"/>
  <c r="I734" i="1"/>
  <c r="I1723" i="1" s="1"/>
  <c r="H734" i="1"/>
  <c r="H1723" i="1" s="1"/>
  <c r="G734" i="1"/>
  <c r="G1723" i="1" s="1"/>
  <c r="P733" i="1"/>
  <c r="P1722" i="1" s="1"/>
  <c r="O733" i="1"/>
  <c r="O1722" i="1" s="1"/>
  <c r="N733" i="1"/>
  <c r="N1722" i="1" s="1"/>
  <c r="M733" i="1"/>
  <c r="M1722" i="1" s="1"/>
  <c r="L733" i="1"/>
  <c r="L1722" i="1" s="1"/>
  <c r="K733" i="1"/>
  <c r="K1722" i="1" s="1"/>
  <c r="J733" i="1"/>
  <c r="J1722" i="1" s="1"/>
  <c r="I733" i="1"/>
  <c r="I1722" i="1" s="1"/>
  <c r="H733" i="1"/>
  <c r="H1722" i="1" s="1"/>
  <c r="G733" i="1"/>
  <c r="G1722" i="1" s="1"/>
  <c r="P732" i="1"/>
  <c r="P1721" i="1" s="1"/>
  <c r="O732" i="1"/>
  <c r="O1721" i="1" s="1"/>
  <c r="N732" i="1"/>
  <c r="N1721" i="1" s="1"/>
  <c r="M732" i="1"/>
  <c r="M1721" i="1" s="1"/>
  <c r="L732" i="1"/>
  <c r="L1721" i="1" s="1"/>
  <c r="K732" i="1"/>
  <c r="K1721" i="1" s="1"/>
  <c r="J732" i="1"/>
  <c r="J1721" i="1" s="1"/>
  <c r="I732" i="1"/>
  <c r="I1721" i="1" s="1"/>
  <c r="H732" i="1"/>
  <c r="H1721" i="1" s="1"/>
  <c r="G732" i="1"/>
  <c r="G1721" i="1" s="1"/>
  <c r="P731" i="1"/>
  <c r="P1720" i="1" s="1"/>
  <c r="O731" i="1"/>
  <c r="O1720" i="1" s="1"/>
  <c r="N731" i="1"/>
  <c r="N1720" i="1" s="1"/>
  <c r="M731" i="1"/>
  <c r="M1720" i="1" s="1"/>
  <c r="L731" i="1"/>
  <c r="L1720" i="1" s="1"/>
  <c r="K731" i="1"/>
  <c r="K1720" i="1" s="1"/>
  <c r="J731" i="1"/>
  <c r="J1720" i="1" s="1"/>
  <c r="I731" i="1"/>
  <c r="I1720" i="1" s="1"/>
  <c r="H731" i="1"/>
  <c r="H1720" i="1" s="1"/>
  <c r="G731" i="1"/>
  <c r="G1720" i="1" s="1"/>
  <c r="P730" i="1"/>
  <c r="P1719" i="1" s="1"/>
  <c r="O730" i="1"/>
  <c r="O1719" i="1" s="1"/>
  <c r="N730" i="1"/>
  <c r="N1719" i="1" s="1"/>
  <c r="M730" i="1"/>
  <c r="M1719" i="1" s="1"/>
  <c r="L730" i="1"/>
  <c r="L1719" i="1" s="1"/>
  <c r="K730" i="1"/>
  <c r="K1719" i="1" s="1"/>
  <c r="J730" i="1"/>
  <c r="J1719" i="1" s="1"/>
  <c r="I730" i="1"/>
  <c r="I1719" i="1" s="1"/>
  <c r="H730" i="1"/>
  <c r="H1719" i="1" s="1"/>
  <c r="G730" i="1"/>
  <c r="G1719" i="1" s="1"/>
  <c r="P729" i="1"/>
  <c r="P1718" i="1" s="1"/>
  <c r="O729" i="1"/>
  <c r="O1718" i="1" s="1"/>
  <c r="N729" i="1"/>
  <c r="N1718" i="1" s="1"/>
  <c r="M729" i="1"/>
  <c r="M1718" i="1" s="1"/>
  <c r="L729" i="1"/>
  <c r="L1718" i="1" s="1"/>
  <c r="K729" i="1"/>
  <c r="K1718" i="1" s="1"/>
  <c r="J729" i="1"/>
  <c r="J1718" i="1" s="1"/>
  <c r="I729" i="1"/>
  <c r="I1718" i="1" s="1"/>
  <c r="H729" i="1"/>
  <c r="H1718" i="1" s="1"/>
  <c r="G729" i="1"/>
  <c r="G1718" i="1" s="1"/>
  <c r="P728" i="1"/>
  <c r="P1717" i="1" s="1"/>
  <c r="O728" i="1"/>
  <c r="O1717" i="1" s="1"/>
  <c r="N728" i="1"/>
  <c r="N1717" i="1" s="1"/>
  <c r="M728" i="1"/>
  <c r="M1717" i="1" s="1"/>
  <c r="L728" i="1"/>
  <c r="L1717" i="1" s="1"/>
  <c r="K728" i="1"/>
  <c r="K1717" i="1" s="1"/>
  <c r="J728" i="1"/>
  <c r="J1717" i="1" s="1"/>
  <c r="I728" i="1"/>
  <c r="I1717" i="1" s="1"/>
  <c r="H728" i="1"/>
  <c r="H1717" i="1" s="1"/>
  <c r="G728" i="1"/>
  <c r="G1717" i="1" s="1"/>
  <c r="P727" i="1"/>
  <c r="P1716" i="1" s="1"/>
  <c r="O727" i="1"/>
  <c r="O1716" i="1" s="1"/>
  <c r="N727" i="1"/>
  <c r="N1716" i="1" s="1"/>
  <c r="M727" i="1"/>
  <c r="M1716" i="1" s="1"/>
  <c r="L727" i="1"/>
  <c r="L1716" i="1" s="1"/>
  <c r="K727" i="1"/>
  <c r="K1716" i="1" s="1"/>
  <c r="J727" i="1"/>
  <c r="J1716" i="1" s="1"/>
  <c r="I727" i="1"/>
  <c r="I1716" i="1" s="1"/>
  <c r="H727" i="1"/>
  <c r="H1716" i="1" s="1"/>
  <c r="G727" i="1"/>
  <c r="G1716" i="1" s="1"/>
  <c r="P726" i="1"/>
  <c r="P1715" i="1" s="1"/>
  <c r="O726" i="1"/>
  <c r="O1715" i="1" s="1"/>
  <c r="N726" i="1"/>
  <c r="N1715" i="1" s="1"/>
  <c r="M726" i="1"/>
  <c r="M1715" i="1" s="1"/>
  <c r="L726" i="1"/>
  <c r="L1715" i="1" s="1"/>
  <c r="K726" i="1"/>
  <c r="K1715" i="1" s="1"/>
  <c r="J726" i="1"/>
  <c r="J1715" i="1" s="1"/>
  <c r="I726" i="1"/>
  <c r="I1715" i="1" s="1"/>
  <c r="H726" i="1"/>
  <c r="H1715" i="1" s="1"/>
  <c r="G726" i="1"/>
  <c r="G1715" i="1" s="1"/>
  <c r="P725" i="1"/>
  <c r="P1714" i="1" s="1"/>
  <c r="O725" i="1"/>
  <c r="O1714" i="1" s="1"/>
  <c r="N725" i="1"/>
  <c r="N1714" i="1" s="1"/>
  <c r="M725" i="1"/>
  <c r="M1714" i="1" s="1"/>
  <c r="L725" i="1"/>
  <c r="L1714" i="1" s="1"/>
  <c r="K725" i="1"/>
  <c r="K1714" i="1" s="1"/>
  <c r="J725" i="1"/>
  <c r="J1714" i="1" s="1"/>
  <c r="I725" i="1"/>
  <c r="I1714" i="1" s="1"/>
  <c r="H725" i="1"/>
  <c r="H1714" i="1" s="1"/>
  <c r="G725" i="1"/>
  <c r="G1714" i="1" s="1"/>
  <c r="P724" i="1"/>
  <c r="P1713" i="1" s="1"/>
  <c r="O724" i="1"/>
  <c r="O1713" i="1" s="1"/>
  <c r="N724" i="1"/>
  <c r="N1713" i="1" s="1"/>
  <c r="M724" i="1"/>
  <c r="M1713" i="1" s="1"/>
  <c r="L724" i="1"/>
  <c r="L1713" i="1" s="1"/>
  <c r="K724" i="1"/>
  <c r="K1713" i="1" s="1"/>
  <c r="J724" i="1"/>
  <c r="J1713" i="1" s="1"/>
  <c r="I724" i="1"/>
  <c r="I1713" i="1" s="1"/>
  <c r="H724" i="1"/>
  <c r="H1713" i="1" s="1"/>
  <c r="G724" i="1"/>
  <c r="G1713" i="1" s="1"/>
  <c r="P723" i="1"/>
  <c r="P1712" i="1" s="1"/>
  <c r="O723" i="1"/>
  <c r="O1712" i="1" s="1"/>
  <c r="N723" i="1"/>
  <c r="N1712" i="1" s="1"/>
  <c r="M723" i="1"/>
  <c r="M1712" i="1" s="1"/>
  <c r="L723" i="1"/>
  <c r="L1712" i="1" s="1"/>
  <c r="K723" i="1"/>
  <c r="K1712" i="1" s="1"/>
  <c r="J723" i="1"/>
  <c r="J1712" i="1" s="1"/>
  <c r="I723" i="1"/>
  <c r="I1712" i="1" s="1"/>
  <c r="H723" i="1"/>
  <c r="H1712" i="1" s="1"/>
  <c r="G723" i="1"/>
  <c r="G1712" i="1" s="1"/>
  <c r="P722" i="1"/>
  <c r="P1711" i="1" s="1"/>
  <c r="O722" i="1"/>
  <c r="O1711" i="1" s="1"/>
  <c r="N722" i="1"/>
  <c r="N1711" i="1" s="1"/>
  <c r="M722" i="1"/>
  <c r="M1711" i="1" s="1"/>
  <c r="L722" i="1"/>
  <c r="L1711" i="1" s="1"/>
  <c r="K722" i="1"/>
  <c r="K1711" i="1" s="1"/>
  <c r="J722" i="1"/>
  <c r="J1711" i="1" s="1"/>
  <c r="I722" i="1"/>
  <c r="I1711" i="1" s="1"/>
  <c r="H722" i="1"/>
  <c r="H1711" i="1" s="1"/>
  <c r="G722" i="1"/>
  <c r="G1711" i="1" s="1"/>
  <c r="P721" i="1"/>
  <c r="P1710" i="1" s="1"/>
  <c r="O721" i="1"/>
  <c r="O1710" i="1" s="1"/>
  <c r="N721" i="1"/>
  <c r="N1710" i="1" s="1"/>
  <c r="M721" i="1"/>
  <c r="M1710" i="1" s="1"/>
  <c r="L721" i="1"/>
  <c r="L1710" i="1" s="1"/>
  <c r="K721" i="1"/>
  <c r="K1710" i="1" s="1"/>
  <c r="J721" i="1"/>
  <c r="J1710" i="1" s="1"/>
  <c r="I721" i="1"/>
  <c r="I1710" i="1" s="1"/>
  <c r="H721" i="1"/>
  <c r="H1710" i="1" s="1"/>
  <c r="G721" i="1"/>
  <c r="G1710" i="1" s="1"/>
  <c r="P720" i="1"/>
  <c r="P1709" i="1" s="1"/>
  <c r="O720" i="1"/>
  <c r="O1709" i="1" s="1"/>
  <c r="N720" i="1"/>
  <c r="N1709" i="1" s="1"/>
  <c r="M720" i="1"/>
  <c r="M1709" i="1" s="1"/>
  <c r="L720" i="1"/>
  <c r="L1709" i="1" s="1"/>
  <c r="K720" i="1"/>
  <c r="K1709" i="1" s="1"/>
  <c r="J720" i="1"/>
  <c r="J1709" i="1" s="1"/>
  <c r="I720" i="1"/>
  <c r="I1709" i="1" s="1"/>
  <c r="H720" i="1"/>
  <c r="H1709" i="1" s="1"/>
  <c r="G720" i="1"/>
  <c r="G1709" i="1" s="1"/>
  <c r="P719" i="1"/>
  <c r="P1708" i="1" s="1"/>
  <c r="O719" i="1"/>
  <c r="O1708" i="1" s="1"/>
  <c r="N719" i="1"/>
  <c r="N1708" i="1" s="1"/>
  <c r="M719" i="1"/>
  <c r="M1708" i="1" s="1"/>
  <c r="L719" i="1"/>
  <c r="L1708" i="1" s="1"/>
  <c r="K719" i="1"/>
  <c r="K1708" i="1" s="1"/>
  <c r="J719" i="1"/>
  <c r="J1708" i="1" s="1"/>
  <c r="I719" i="1"/>
  <c r="I1708" i="1" s="1"/>
  <c r="H719" i="1"/>
  <c r="H1708" i="1" s="1"/>
  <c r="G719" i="1"/>
  <c r="G1708" i="1" s="1"/>
  <c r="P718" i="1"/>
  <c r="P1707" i="1" s="1"/>
  <c r="O718" i="1"/>
  <c r="O1707" i="1" s="1"/>
  <c r="N718" i="1"/>
  <c r="N1707" i="1" s="1"/>
  <c r="M718" i="1"/>
  <c r="M1707" i="1" s="1"/>
  <c r="L718" i="1"/>
  <c r="L1707" i="1" s="1"/>
  <c r="K718" i="1"/>
  <c r="K1707" i="1" s="1"/>
  <c r="J718" i="1"/>
  <c r="J1707" i="1" s="1"/>
  <c r="I718" i="1"/>
  <c r="I1707" i="1" s="1"/>
  <c r="H718" i="1"/>
  <c r="H1707" i="1" s="1"/>
  <c r="G718" i="1"/>
  <c r="G1707" i="1" s="1"/>
  <c r="P717" i="1"/>
  <c r="P1706" i="1" s="1"/>
  <c r="O717" i="1"/>
  <c r="O1706" i="1" s="1"/>
  <c r="N717" i="1"/>
  <c r="N1706" i="1" s="1"/>
  <c r="M717" i="1"/>
  <c r="M1706" i="1" s="1"/>
  <c r="L717" i="1"/>
  <c r="L1706" i="1" s="1"/>
  <c r="K717" i="1"/>
  <c r="K1706" i="1" s="1"/>
  <c r="J717" i="1"/>
  <c r="J1706" i="1" s="1"/>
  <c r="I717" i="1"/>
  <c r="I1706" i="1" s="1"/>
  <c r="H717" i="1"/>
  <c r="H1706" i="1" s="1"/>
  <c r="G717" i="1"/>
  <c r="G1706" i="1" s="1"/>
  <c r="P716" i="1"/>
  <c r="P1705" i="1" s="1"/>
  <c r="O716" i="1"/>
  <c r="O1705" i="1" s="1"/>
  <c r="N716" i="1"/>
  <c r="N1705" i="1" s="1"/>
  <c r="M716" i="1"/>
  <c r="M1705" i="1" s="1"/>
  <c r="L716" i="1"/>
  <c r="L1705" i="1" s="1"/>
  <c r="K716" i="1"/>
  <c r="K1705" i="1" s="1"/>
  <c r="J716" i="1"/>
  <c r="J1705" i="1" s="1"/>
  <c r="I716" i="1"/>
  <c r="I1705" i="1" s="1"/>
  <c r="H716" i="1"/>
  <c r="H1705" i="1" s="1"/>
  <c r="G716" i="1"/>
  <c r="G1705" i="1" s="1"/>
  <c r="P715" i="1"/>
  <c r="P1704" i="1" s="1"/>
  <c r="O715" i="1"/>
  <c r="O1704" i="1" s="1"/>
  <c r="N715" i="1"/>
  <c r="N1704" i="1" s="1"/>
  <c r="M715" i="1"/>
  <c r="M1704" i="1" s="1"/>
  <c r="L715" i="1"/>
  <c r="L1704" i="1" s="1"/>
  <c r="K715" i="1"/>
  <c r="K1704" i="1" s="1"/>
  <c r="J715" i="1"/>
  <c r="J1704" i="1" s="1"/>
  <c r="I715" i="1"/>
  <c r="I1704" i="1" s="1"/>
  <c r="H715" i="1"/>
  <c r="H1704" i="1" s="1"/>
  <c r="G715" i="1"/>
  <c r="G1704" i="1" s="1"/>
  <c r="P714" i="1"/>
  <c r="P1703" i="1" s="1"/>
  <c r="O714" i="1"/>
  <c r="O1703" i="1" s="1"/>
  <c r="N714" i="1"/>
  <c r="N1703" i="1" s="1"/>
  <c r="M714" i="1"/>
  <c r="M1703" i="1" s="1"/>
  <c r="L714" i="1"/>
  <c r="L1703" i="1" s="1"/>
  <c r="K714" i="1"/>
  <c r="K1703" i="1" s="1"/>
  <c r="J714" i="1"/>
  <c r="J1703" i="1" s="1"/>
  <c r="I714" i="1"/>
  <c r="I1703" i="1" s="1"/>
  <c r="H714" i="1"/>
  <c r="H1703" i="1" s="1"/>
  <c r="G714" i="1"/>
  <c r="G1703" i="1" s="1"/>
  <c r="P713" i="1"/>
  <c r="P1702" i="1" s="1"/>
  <c r="O713" i="1"/>
  <c r="O1702" i="1" s="1"/>
  <c r="N713" i="1"/>
  <c r="N1702" i="1" s="1"/>
  <c r="M713" i="1"/>
  <c r="M1702" i="1" s="1"/>
  <c r="L713" i="1"/>
  <c r="L1702" i="1" s="1"/>
  <c r="K713" i="1"/>
  <c r="K1702" i="1" s="1"/>
  <c r="J713" i="1"/>
  <c r="J1702" i="1" s="1"/>
  <c r="I713" i="1"/>
  <c r="I1702" i="1" s="1"/>
  <c r="H713" i="1"/>
  <c r="H1702" i="1" s="1"/>
  <c r="G713" i="1"/>
  <c r="G1702" i="1" s="1"/>
  <c r="P712" i="1"/>
  <c r="P1701" i="1" s="1"/>
  <c r="O712" i="1"/>
  <c r="O1701" i="1" s="1"/>
  <c r="N712" i="1"/>
  <c r="N1701" i="1" s="1"/>
  <c r="M712" i="1"/>
  <c r="M1701" i="1" s="1"/>
  <c r="L712" i="1"/>
  <c r="L1701" i="1" s="1"/>
  <c r="K712" i="1"/>
  <c r="K1701" i="1" s="1"/>
  <c r="J712" i="1"/>
  <c r="J1701" i="1" s="1"/>
  <c r="I712" i="1"/>
  <c r="I1701" i="1" s="1"/>
  <c r="H712" i="1"/>
  <c r="H1701" i="1" s="1"/>
  <c r="G712" i="1"/>
  <c r="G1701" i="1" s="1"/>
  <c r="P711" i="1"/>
  <c r="P1700" i="1" s="1"/>
  <c r="O711" i="1"/>
  <c r="O1700" i="1" s="1"/>
  <c r="N711" i="1"/>
  <c r="N1700" i="1" s="1"/>
  <c r="M711" i="1"/>
  <c r="M1700" i="1" s="1"/>
  <c r="L711" i="1"/>
  <c r="L1700" i="1" s="1"/>
  <c r="K711" i="1"/>
  <c r="K1700" i="1" s="1"/>
  <c r="J711" i="1"/>
  <c r="J1700" i="1" s="1"/>
  <c r="I711" i="1"/>
  <c r="I1700" i="1" s="1"/>
  <c r="H711" i="1"/>
  <c r="H1700" i="1" s="1"/>
  <c r="G711" i="1"/>
  <c r="G1700" i="1" s="1"/>
  <c r="P710" i="1"/>
  <c r="P1699" i="1" s="1"/>
  <c r="O710" i="1"/>
  <c r="O1699" i="1" s="1"/>
  <c r="N710" i="1"/>
  <c r="N1699" i="1" s="1"/>
  <c r="M710" i="1"/>
  <c r="M1699" i="1" s="1"/>
  <c r="L710" i="1"/>
  <c r="L1699" i="1" s="1"/>
  <c r="K710" i="1"/>
  <c r="K1699" i="1" s="1"/>
  <c r="J710" i="1"/>
  <c r="J1699" i="1" s="1"/>
  <c r="I710" i="1"/>
  <c r="I1699" i="1" s="1"/>
  <c r="H710" i="1"/>
  <c r="H1699" i="1" s="1"/>
  <c r="G710" i="1"/>
  <c r="G1699" i="1" s="1"/>
  <c r="P709" i="1"/>
  <c r="P1698" i="1" s="1"/>
  <c r="O709" i="1"/>
  <c r="O1698" i="1" s="1"/>
  <c r="N709" i="1"/>
  <c r="N1698" i="1" s="1"/>
  <c r="M709" i="1"/>
  <c r="M1698" i="1" s="1"/>
  <c r="L709" i="1"/>
  <c r="L1698" i="1" s="1"/>
  <c r="K709" i="1"/>
  <c r="K1698" i="1" s="1"/>
  <c r="J709" i="1"/>
  <c r="J1698" i="1" s="1"/>
  <c r="I709" i="1"/>
  <c r="I1698" i="1" s="1"/>
  <c r="H709" i="1"/>
  <c r="H1698" i="1" s="1"/>
  <c r="G709" i="1"/>
  <c r="G1698" i="1" s="1"/>
  <c r="P708" i="1"/>
  <c r="P1675" i="1" s="1"/>
  <c r="P1686" i="1" s="1"/>
  <c r="O708" i="1"/>
  <c r="N708" i="1"/>
  <c r="M708" i="1"/>
  <c r="M1675" i="1" s="1"/>
  <c r="M1686" i="1" s="1"/>
  <c r="L708" i="1"/>
  <c r="L1675" i="1" s="1"/>
  <c r="L1686" i="1" s="1"/>
  <c r="K708" i="1"/>
  <c r="J708" i="1"/>
  <c r="I708" i="1"/>
  <c r="I1675" i="1" s="1"/>
  <c r="I1686" i="1" s="1"/>
  <c r="H708" i="1"/>
  <c r="H1675" i="1" s="1"/>
  <c r="H1686" i="1" s="1"/>
  <c r="G708" i="1"/>
  <c r="P707" i="1"/>
  <c r="O707" i="1"/>
  <c r="O1674" i="1" s="1"/>
  <c r="O1685" i="1" s="1"/>
  <c r="N707" i="1"/>
  <c r="N1674" i="1" s="1"/>
  <c r="N1685" i="1" s="1"/>
  <c r="M707" i="1"/>
  <c r="L707" i="1"/>
  <c r="K707" i="1"/>
  <c r="K1674" i="1" s="1"/>
  <c r="K1685" i="1" s="1"/>
  <c r="J707" i="1"/>
  <c r="J1674" i="1" s="1"/>
  <c r="J1685" i="1" s="1"/>
  <c r="I707" i="1"/>
  <c r="H707" i="1"/>
  <c r="G707" i="1"/>
  <c r="G1674" i="1" s="1"/>
  <c r="G1685" i="1" s="1"/>
  <c r="P706" i="1"/>
  <c r="P1673" i="1" s="1"/>
  <c r="P1684" i="1" s="1"/>
  <c r="O706" i="1"/>
  <c r="N706" i="1"/>
  <c r="M706" i="1"/>
  <c r="M1673" i="1" s="1"/>
  <c r="M1684" i="1" s="1"/>
  <c r="L706" i="1"/>
  <c r="L1673" i="1" s="1"/>
  <c r="L1684" i="1" s="1"/>
  <c r="K706" i="1"/>
  <c r="J706" i="1"/>
  <c r="I706" i="1"/>
  <c r="I1673" i="1" s="1"/>
  <c r="I1684" i="1" s="1"/>
  <c r="H706" i="1"/>
  <c r="H1673" i="1" s="1"/>
  <c r="H1684" i="1" s="1"/>
  <c r="G706" i="1"/>
  <c r="P705" i="1"/>
  <c r="O705" i="1"/>
  <c r="O1672" i="1" s="1"/>
  <c r="O1683" i="1" s="1"/>
  <c r="N705" i="1"/>
  <c r="N1672" i="1" s="1"/>
  <c r="N1683" i="1" s="1"/>
  <c r="M705" i="1"/>
  <c r="L705" i="1"/>
  <c r="K705" i="1"/>
  <c r="K1672" i="1" s="1"/>
  <c r="K1683" i="1" s="1"/>
  <c r="J705" i="1"/>
  <c r="J1672" i="1" s="1"/>
  <c r="J1683" i="1" s="1"/>
  <c r="I705" i="1"/>
  <c r="H705" i="1"/>
  <c r="G705" i="1"/>
  <c r="G1672" i="1" s="1"/>
  <c r="G1683" i="1" s="1"/>
  <c r="P704" i="1"/>
  <c r="P1671" i="1" s="1"/>
  <c r="P1682" i="1" s="1"/>
  <c r="O704" i="1"/>
  <c r="N704" i="1"/>
  <c r="M704" i="1"/>
  <c r="M1671" i="1" s="1"/>
  <c r="M1682" i="1" s="1"/>
  <c r="L704" i="1"/>
  <c r="L1671" i="1" s="1"/>
  <c r="L1682" i="1" s="1"/>
  <c r="K704" i="1"/>
  <c r="J704" i="1"/>
  <c r="I704" i="1"/>
  <c r="I1671" i="1" s="1"/>
  <c r="I1682" i="1" s="1"/>
  <c r="H704" i="1"/>
  <c r="H1671" i="1" s="1"/>
  <c r="H1682" i="1" s="1"/>
  <c r="G704" i="1"/>
  <c r="P703" i="1"/>
  <c r="O703" i="1"/>
  <c r="O1670" i="1" s="1"/>
  <c r="O1681" i="1" s="1"/>
  <c r="N703" i="1"/>
  <c r="N1670" i="1" s="1"/>
  <c r="N1681" i="1" s="1"/>
  <c r="M703" i="1"/>
  <c r="L703" i="1"/>
  <c r="K703" i="1"/>
  <c r="K1670" i="1" s="1"/>
  <c r="K1681" i="1" s="1"/>
  <c r="J703" i="1"/>
  <c r="J1670" i="1" s="1"/>
  <c r="J1681" i="1" s="1"/>
  <c r="I703" i="1"/>
  <c r="H703" i="1"/>
  <c r="G703" i="1"/>
  <c r="G1670" i="1" s="1"/>
  <c r="G1681" i="1" s="1"/>
  <c r="P702" i="1"/>
  <c r="P1669" i="1" s="1"/>
  <c r="P1680" i="1" s="1"/>
  <c r="O702" i="1"/>
  <c r="N702" i="1"/>
  <c r="N1669" i="1" s="1"/>
  <c r="N1680" i="1" s="1"/>
  <c r="M702" i="1"/>
  <c r="M1669" i="1" s="1"/>
  <c r="M1680" i="1" s="1"/>
  <c r="L702" i="1"/>
  <c r="L1669" i="1" s="1"/>
  <c r="L1680" i="1" s="1"/>
  <c r="K702" i="1"/>
  <c r="J702" i="1"/>
  <c r="J1669" i="1" s="1"/>
  <c r="J1680" i="1" s="1"/>
  <c r="I702" i="1"/>
  <c r="H702" i="1"/>
  <c r="G702" i="1"/>
  <c r="P701" i="1"/>
  <c r="P1668" i="1" s="1"/>
  <c r="P1679" i="1" s="1"/>
  <c r="O701" i="1"/>
  <c r="N701" i="1"/>
  <c r="M701" i="1"/>
  <c r="L701" i="1"/>
  <c r="L1668" i="1" s="1"/>
  <c r="L1679" i="1" s="1"/>
  <c r="K701" i="1"/>
  <c r="J701" i="1"/>
  <c r="I701" i="1"/>
  <c r="H701" i="1"/>
  <c r="H1668" i="1" s="1"/>
  <c r="H1679" i="1" s="1"/>
  <c r="G701" i="1"/>
  <c r="P700" i="1"/>
  <c r="O700" i="1"/>
  <c r="N700" i="1"/>
  <c r="N1667" i="1" s="1"/>
  <c r="N1678" i="1" s="1"/>
  <c r="M700" i="1"/>
  <c r="L700" i="1"/>
  <c r="K700" i="1"/>
  <c r="J700" i="1"/>
  <c r="J1667" i="1" s="1"/>
  <c r="J1678" i="1" s="1"/>
  <c r="I700" i="1"/>
  <c r="H700" i="1"/>
  <c r="G700" i="1"/>
  <c r="P699" i="1"/>
  <c r="P1666" i="1" s="1"/>
  <c r="P1677" i="1" s="1"/>
  <c r="O699" i="1"/>
  <c r="N699" i="1"/>
  <c r="M699" i="1"/>
  <c r="L699" i="1"/>
  <c r="L1666" i="1" s="1"/>
  <c r="L1677" i="1" s="1"/>
  <c r="K699" i="1"/>
  <c r="J699" i="1"/>
  <c r="I699" i="1"/>
  <c r="H699" i="1"/>
  <c r="H1666" i="1" s="1"/>
  <c r="H1677" i="1" s="1"/>
  <c r="G699" i="1"/>
  <c r="P698" i="1"/>
  <c r="O698" i="1"/>
  <c r="N698" i="1"/>
  <c r="N1665" i="1" s="1"/>
  <c r="N1676" i="1" s="1"/>
  <c r="M698" i="1"/>
  <c r="L698" i="1"/>
  <c r="K698" i="1"/>
  <c r="J698" i="1"/>
  <c r="J1665" i="1" s="1"/>
  <c r="J1676" i="1" s="1"/>
  <c r="I698" i="1"/>
  <c r="H698" i="1"/>
  <c r="G698" i="1"/>
  <c r="A24" i="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J1666" i="1" l="1"/>
  <c r="J1677" i="1" s="1"/>
  <c r="J797" i="1"/>
  <c r="J1688" i="1" s="1"/>
  <c r="L1667" i="1"/>
  <c r="L1678" i="1" s="1"/>
  <c r="L798" i="1"/>
  <c r="L1689" i="1" s="1"/>
  <c r="J1668" i="1"/>
  <c r="J1679" i="1" s="1"/>
  <c r="J799" i="1"/>
  <c r="J1690" i="1" s="1"/>
  <c r="L1665" i="1"/>
  <c r="L1676" i="1" s="1"/>
  <c r="L796" i="1"/>
  <c r="L1687" i="1" s="1"/>
  <c r="P1665" i="1"/>
  <c r="P1676" i="1" s="1"/>
  <c r="P796" i="1"/>
  <c r="P1687" i="1" s="1"/>
  <c r="N1666" i="1"/>
  <c r="N1677" i="1" s="1"/>
  <c r="N797" i="1"/>
  <c r="N1688" i="1" s="1"/>
  <c r="P1667" i="1"/>
  <c r="P1678" i="1" s="1"/>
  <c r="P798" i="1"/>
  <c r="P1689" i="1" s="1"/>
  <c r="N1668" i="1"/>
  <c r="N1679" i="1" s="1"/>
  <c r="N799" i="1"/>
  <c r="N1690" i="1" s="1"/>
  <c r="H1665" i="1"/>
  <c r="H1676" i="1" s="1"/>
  <c r="H796" i="1"/>
  <c r="H1687" i="1" s="1"/>
  <c r="H1667" i="1"/>
  <c r="H1678" i="1" s="1"/>
  <c r="H798" i="1"/>
  <c r="H1689" i="1" s="1"/>
  <c r="H1669" i="1"/>
  <c r="H1680" i="1" s="1"/>
  <c r="H800" i="1"/>
  <c r="H1691" i="1" s="1"/>
  <c r="I1665" i="1"/>
  <c r="I1676" i="1" s="1"/>
  <c r="I796" i="1"/>
  <c r="I1687" i="1" s="1"/>
  <c r="K1666" i="1"/>
  <c r="K1677" i="1" s="1"/>
  <c r="K797" i="1"/>
  <c r="K1688" i="1" s="1"/>
  <c r="M1667" i="1"/>
  <c r="M1678" i="1" s="1"/>
  <c r="M798" i="1"/>
  <c r="M1689" i="1" s="1"/>
  <c r="K1668" i="1"/>
  <c r="K1679" i="1" s="1"/>
  <c r="K799" i="1"/>
  <c r="K1690" i="1" s="1"/>
  <c r="G1666" i="1"/>
  <c r="G1677" i="1" s="1"/>
  <c r="G797" i="1"/>
  <c r="G1688" i="1" s="1"/>
  <c r="I1667" i="1"/>
  <c r="I1678" i="1" s="1"/>
  <c r="I798" i="1"/>
  <c r="I1689" i="1" s="1"/>
  <c r="G1668" i="1"/>
  <c r="G1679" i="1" s="1"/>
  <c r="G799" i="1"/>
  <c r="G1690" i="1" s="1"/>
  <c r="O1668" i="1"/>
  <c r="O1679" i="1" s="1"/>
  <c r="O799" i="1"/>
  <c r="O1690" i="1" s="1"/>
  <c r="M1665" i="1"/>
  <c r="M1676" i="1" s="1"/>
  <c r="M796" i="1"/>
  <c r="M1687" i="1" s="1"/>
  <c r="O1666" i="1"/>
  <c r="O1677" i="1" s="1"/>
  <c r="O797" i="1"/>
  <c r="O1688" i="1" s="1"/>
  <c r="I1669" i="1"/>
  <c r="I1680" i="1" s="1"/>
  <c r="I800" i="1"/>
  <c r="I1691" i="1" s="1"/>
  <c r="J796" i="1"/>
  <c r="J1687" i="1" s="1"/>
  <c r="P797" i="1"/>
  <c r="P1688" i="1" s="1"/>
  <c r="L799" i="1"/>
  <c r="L1690" i="1" s="1"/>
  <c r="M800" i="1"/>
  <c r="M1691" i="1" s="1"/>
  <c r="J801" i="1"/>
  <c r="J1692" i="1" s="1"/>
  <c r="H802" i="1"/>
  <c r="H1693" i="1" s="1"/>
  <c r="P802" i="1"/>
  <c r="P1693" i="1" s="1"/>
  <c r="N803" i="1"/>
  <c r="N1694" i="1" s="1"/>
  <c r="L804" i="1"/>
  <c r="L1695" i="1" s="1"/>
  <c r="J805" i="1"/>
  <c r="J1696" i="1" s="1"/>
  <c r="H806" i="1"/>
  <c r="H1697" i="1" s="1"/>
  <c r="P806" i="1"/>
  <c r="P1697" i="1" s="1"/>
  <c r="H1670" i="1"/>
  <c r="H1681" i="1" s="1"/>
  <c r="H801" i="1"/>
  <c r="H1692" i="1" s="1"/>
  <c r="L1670" i="1"/>
  <c r="L1681" i="1" s="1"/>
  <c r="L801" i="1"/>
  <c r="L1692" i="1" s="1"/>
  <c r="P1670" i="1"/>
  <c r="P1681" i="1" s="1"/>
  <c r="P801" i="1"/>
  <c r="P1692" i="1" s="1"/>
  <c r="J1671" i="1"/>
  <c r="J1682" i="1" s="1"/>
  <c r="J802" i="1"/>
  <c r="J1693" i="1" s="1"/>
  <c r="N1671" i="1"/>
  <c r="N1682" i="1" s="1"/>
  <c r="N802" i="1"/>
  <c r="N1693" i="1" s="1"/>
  <c r="H1672" i="1"/>
  <c r="H1683" i="1" s="1"/>
  <c r="H803" i="1"/>
  <c r="H1694" i="1" s="1"/>
  <c r="L1672" i="1"/>
  <c r="L1683" i="1" s="1"/>
  <c r="L803" i="1"/>
  <c r="L1694" i="1" s="1"/>
  <c r="P1672" i="1"/>
  <c r="P1683" i="1" s="1"/>
  <c r="P803" i="1"/>
  <c r="P1694" i="1" s="1"/>
  <c r="J1673" i="1"/>
  <c r="J1684" i="1" s="1"/>
  <c r="J804" i="1"/>
  <c r="J1695" i="1" s="1"/>
  <c r="N1673" i="1"/>
  <c r="N1684" i="1" s="1"/>
  <c r="N804" i="1"/>
  <c r="N1695" i="1" s="1"/>
  <c r="H1674" i="1"/>
  <c r="H1685" i="1" s="1"/>
  <c r="H805" i="1"/>
  <c r="H1696" i="1" s="1"/>
  <c r="L1674" i="1"/>
  <c r="L1685" i="1" s="1"/>
  <c r="L805" i="1"/>
  <c r="L1696" i="1" s="1"/>
  <c r="P1674" i="1"/>
  <c r="P1685" i="1" s="1"/>
  <c r="P805" i="1"/>
  <c r="P1696" i="1" s="1"/>
  <c r="J1675" i="1"/>
  <c r="J1686" i="1" s="1"/>
  <c r="J806" i="1"/>
  <c r="J1697" i="1" s="1"/>
  <c r="N1675" i="1"/>
  <c r="N1686" i="1" s="1"/>
  <c r="N806" i="1"/>
  <c r="N1697" i="1" s="1"/>
  <c r="L797" i="1"/>
  <c r="L1688" i="1" s="1"/>
  <c r="H799" i="1"/>
  <c r="H1690" i="1" s="1"/>
  <c r="N800" i="1"/>
  <c r="N1691" i="1" s="1"/>
  <c r="K801" i="1"/>
  <c r="K1692" i="1" s="1"/>
  <c r="I802" i="1"/>
  <c r="I1693" i="1" s="1"/>
  <c r="G803" i="1"/>
  <c r="G1694" i="1" s="1"/>
  <c r="O803" i="1"/>
  <c r="O1694" i="1" s="1"/>
  <c r="M804" i="1"/>
  <c r="M1695" i="1" s="1"/>
  <c r="K805" i="1"/>
  <c r="K1696" i="1" s="1"/>
  <c r="I806" i="1"/>
  <c r="I1697" i="1" s="1"/>
  <c r="G1665" i="1"/>
  <c r="G1676" i="1" s="1"/>
  <c r="G796" i="1"/>
  <c r="G1687" i="1" s="1"/>
  <c r="K1665" i="1"/>
  <c r="K1676" i="1" s="1"/>
  <c r="K796" i="1"/>
  <c r="K1687" i="1" s="1"/>
  <c r="O1665" i="1"/>
  <c r="O1676" i="1" s="1"/>
  <c r="O796" i="1"/>
  <c r="O1687" i="1" s="1"/>
  <c r="I1666" i="1"/>
  <c r="I1677" i="1" s="1"/>
  <c r="I797" i="1"/>
  <c r="I1688" i="1" s="1"/>
  <c r="M1666" i="1"/>
  <c r="M1677" i="1" s="1"/>
  <c r="M797" i="1"/>
  <c r="M1688" i="1" s="1"/>
  <c r="G1667" i="1"/>
  <c r="G1678" i="1" s="1"/>
  <c r="G798" i="1"/>
  <c r="G1689" i="1" s="1"/>
  <c r="K1667" i="1"/>
  <c r="K1678" i="1" s="1"/>
  <c r="K798" i="1"/>
  <c r="K1689" i="1" s="1"/>
  <c r="O1667" i="1"/>
  <c r="O1678" i="1" s="1"/>
  <c r="O798" i="1"/>
  <c r="O1689" i="1" s="1"/>
  <c r="I1668" i="1"/>
  <c r="I1679" i="1" s="1"/>
  <c r="I799" i="1"/>
  <c r="I1690" i="1" s="1"/>
  <c r="M1668" i="1"/>
  <c r="M1679" i="1" s="1"/>
  <c r="M799" i="1"/>
  <c r="M1690" i="1" s="1"/>
  <c r="G1669" i="1"/>
  <c r="G1680" i="1" s="1"/>
  <c r="G800" i="1"/>
  <c r="G1691" i="1" s="1"/>
  <c r="K1669" i="1"/>
  <c r="K1680" i="1" s="1"/>
  <c r="K800" i="1"/>
  <c r="K1691" i="1" s="1"/>
  <c r="O1669" i="1"/>
  <c r="O1680" i="1" s="1"/>
  <c r="O800" i="1"/>
  <c r="O1691" i="1" s="1"/>
  <c r="I1670" i="1"/>
  <c r="I1681" i="1" s="1"/>
  <c r="I801" i="1"/>
  <c r="I1692" i="1" s="1"/>
  <c r="M1670" i="1"/>
  <c r="M1681" i="1" s="1"/>
  <c r="M801" i="1"/>
  <c r="M1692" i="1" s="1"/>
  <c r="G1671" i="1"/>
  <c r="G1682" i="1" s="1"/>
  <c r="G802" i="1"/>
  <c r="G1693" i="1" s="1"/>
  <c r="K1671" i="1"/>
  <c r="K1682" i="1" s="1"/>
  <c r="K802" i="1"/>
  <c r="K1693" i="1" s="1"/>
  <c r="O1671" i="1"/>
  <c r="O1682" i="1" s="1"/>
  <c r="O802" i="1"/>
  <c r="O1693" i="1" s="1"/>
  <c r="I1672" i="1"/>
  <c r="I1683" i="1" s="1"/>
  <c r="I803" i="1"/>
  <c r="I1694" i="1" s="1"/>
  <c r="M1672" i="1"/>
  <c r="M1683" i="1" s="1"/>
  <c r="M803" i="1"/>
  <c r="M1694" i="1" s="1"/>
  <c r="G1673" i="1"/>
  <c r="G1684" i="1" s="1"/>
  <c r="G804" i="1"/>
  <c r="G1695" i="1" s="1"/>
  <c r="K1673" i="1"/>
  <c r="K1684" i="1" s="1"/>
  <c r="K804" i="1"/>
  <c r="K1695" i="1" s="1"/>
  <c r="O1673" i="1"/>
  <c r="O1684" i="1" s="1"/>
  <c r="O804" i="1"/>
  <c r="O1695" i="1" s="1"/>
  <c r="I1674" i="1"/>
  <c r="I1685" i="1" s="1"/>
  <c r="I805" i="1"/>
  <c r="I1696" i="1" s="1"/>
  <c r="M1674" i="1"/>
  <c r="M1685" i="1" s="1"/>
  <c r="M805" i="1"/>
  <c r="M1696" i="1" s="1"/>
  <c r="G1675" i="1"/>
  <c r="G1686" i="1" s="1"/>
  <c r="G806" i="1"/>
  <c r="G1697" i="1" s="1"/>
  <c r="K1675" i="1"/>
  <c r="K1686" i="1" s="1"/>
  <c r="K806" i="1"/>
  <c r="K1697" i="1" s="1"/>
  <c r="O1675" i="1"/>
  <c r="O1686" i="1" s="1"/>
  <c r="O806" i="1"/>
  <c r="O1697" i="1" s="1"/>
  <c r="H797" i="1"/>
  <c r="H1688" i="1" s="1"/>
  <c r="N798" i="1"/>
  <c r="N1689" i="1" s="1"/>
  <c r="J800" i="1"/>
  <c r="J1691" i="1" s="1"/>
  <c r="P800" i="1"/>
  <c r="P1691" i="1" s="1"/>
  <c r="N801" i="1"/>
  <c r="N1692" i="1" s="1"/>
  <c r="L802" i="1"/>
  <c r="L1693" i="1" s="1"/>
  <c r="J803" i="1"/>
  <c r="J1694" i="1" s="1"/>
  <c r="H804" i="1"/>
  <c r="H1695" i="1" s="1"/>
  <c r="P804" i="1"/>
  <c r="P1695" i="1" s="1"/>
  <c r="N805" i="1"/>
  <c r="N1696" i="1" s="1"/>
  <c r="L806" i="1"/>
  <c r="L1697" i="1" s="1"/>
  <c r="N796" i="1"/>
  <c r="N1687" i="1" s="1"/>
  <c r="J798" i="1"/>
  <c r="J1689" i="1" s="1"/>
  <c r="P799" i="1"/>
  <c r="P1690" i="1" s="1"/>
  <c r="L800" i="1"/>
  <c r="L1691" i="1" s="1"/>
  <c r="G801" i="1"/>
  <c r="G1692" i="1" s="1"/>
  <c r="O801" i="1"/>
  <c r="O1692" i="1" s="1"/>
  <c r="M802" i="1"/>
  <c r="M1693" i="1" s="1"/>
  <c r="K803" i="1"/>
  <c r="K1694" i="1" s="1"/>
  <c r="I804" i="1"/>
  <c r="I1695" i="1" s="1"/>
  <c r="G805" i="1"/>
  <c r="G1696" i="1" s="1"/>
  <c r="O805" i="1"/>
  <c r="O1696" i="1" s="1"/>
  <c r="M806" i="1"/>
  <c r="M1697" i="1" s="1"/>
</calcChain>
</file>

<file path=xl/comments1.xml><?xml version="1.0" encoding="utf-8"?>
<comments xmlns="http://schemas.openxmlformats.org/spreadsheetml/2006/main">
  <authors>
    <author>tc={1F8C0F9E-E1C2-FDB1-FEE9-41105A8BC92A}</author>
  </authors>
  <commentList>
    <comment ref="D1184" authorId="0" shapeId="0">
      <text>
        <r>
          <rPr>
            <b/>
            <sz val="9"/>
            <rFont val="Tahoma"/>
          </rPr>
          <t>pilipenkose:</t>
        </r>
        <r>
          <rPr>
            <sz val="9"/>
            <rFont val="Tahoma"/>
          </rPr>
          <t xml:space="preserve">
Добавлены для для совмещения с АОСН
</t>
        </r>
      </text>
    </comment>
  </commentList>
</comments>
</file>

<file path=xl/sharedStrings.xml><?xml version="1.0" encoding="utf-8"?>
<sst xmlns="http://schemas.openxmlformats.org/spreadsheetml/2006/main" count="7040" uniqueCount="2459">
  <si>
    <t>СОГЛАСОВАНО:</t>
  </si>
  <si>
    <t>УТВЕРЖДАЮ:</t>
  </si>
  <si>
    <t>Директор</t>
  </si>
  <si>
    <t>Заместитель Генерального директора -</t>
  </si>
  <si>
    <t>Филиала АО «СО ЕЭС»</t>
  </si>
  <si>
    <t>Директор филиала</t>
  </si>
  <si>
    <t>и энергетики Ростовской области</t>
  </si>
  <si>
    <t>Ростовское РДУ</t>
  </si>
  <si>
    <t>ПАО «Россети  Юг» – «Ростовэнерго»</t>
  </si>
  <si>
    <t/>
  </si>
  <si>
    <t>__________________ А.А. Кириченко</t>
  </si>
  <si>
    <t xml:space="preserve"> _________________ Н.В. Калашников</t>
  </si>
  <si>
    <t>«___»______________2026 г.</t>
  </si>
  <si>
    <t>«___»________________2026 г.</t>
  </si>
  <si>
    <t>«___»______________2026г.</t>
  </si>
  <si>
    <t>ГРАФИК</t>
  </si>
  <si>
    <t>временного отключения потребления на период с 01.06.2026 по 30.09.2026 г.</t>
  </si>
  <si>
    <t>по филиалу ПАО «Россети Юг» – «Ростовэнерго» на территории Ростовской области</t>
  </si>
  <si>
    <t>№ п/п</t>
  </si>
  <si>
    <t>Полное или сокращенное (при наличии) наименование потребителя</t>
  </si>
  <si>
    <t>Наименование подстанции</t>
  </si>
  <si>
    <t>Наименование фидера</t>
  </si>
  <si>
    <t>Способ ввода отключения по графику временного отключения потребления</t>
  </si>
  <si>
    <t>Время отключения</t>
  </si>
  <si>
    <t>Очередь ограничения, МВт</t>
  </si>
  <si>
    <t>Совмещение с графиком ограничения режима потребления электрической мощности, %</t>
  </si>
  <si>
    <t>Примечание</t>
  </si>
  <si>
    <t>I</t>
  </si>
  <si>
    <t>II</t>
  </si>
  <si>
    <t>III</t>
  </si>
  <si>
    <t>IV</t>
  </si>
  <si>
    <t>V</t>
  </si>
  <si>
    <t>VI</t>
  </si>
  <si>
    <t>VII</t>
  </si>
  <si>
    <t>VIII</t>
  </si>
  <si>
    <t>IX</t>
  </si>
  <si>
    <t>X</t>
  </si>
  <si>
    <t>Энергорайон «КС Платовское»</t>
  </si>
  <si>
    <t>ЦЭС</t>
  </si>
  <si>
    <t>Энергорайон «КС Кадамовское» (по зоне ЦЭС)
(входит в энергорайон «КС Платовское»)</t>
  </si>
  <si>
    <t>ОАО "Мегафон", ООО ПКФ Ростовоптсервис, ИП Березников И.Н., ООО "Строительная компания "Арсенал", Адм. Ольгинского с/п, Быт ст. Ольгинская, ГУП Аксайский ДРСУ, ЗАО "Казачка", ИП Апполонов М.А., ИП Афонина А.Н., ИП Горохов А.А., ИП Нагорная Е.Д., ИП Лихолетова Л.В., ИП Несерин Н.П., ИП Полторакин А.В.ИП Чумаков А.Г., ИП Суслов Е.Н., 3 категория</t>
  </si>
  <si>
    <t>ПС 110 кВ АС1</t>
  </si>
  <si>
    <t>КВЛ 10 кВ №101</t>
  </si>
  <si>
    <t>ОП</t>
  </si>
  <si>
    <t>Присоединения для ротации по п.1 Протокола ФШ №02-2025 от 11.11.2025</t>
  </si>
  <si>
    <t>ООО "Бодрость", ООО "Лидия", ООО "Омнитрейд", ООО "Рыбачок", ООО "СВ", ООО "Степняк", ООО "Акрос", ООО РОСТ, ООО СТЕРХ, СТ "Южтехмонтаж-2", С/т Задонье, ФГУ Ростовмелиоводх, ООО "Чайка", ЗАО "Фамацевт", ЗАО Титул, ИП Захарчук А.В., ИП Вергунова Л.М. 3 категория</t>
  </si>
  <si>
    <t>КВЛ 10 кВ №102</t>
  </si>
  <si>
    <t>МОУ Ольгинская СОШ-1, ИП Левченко С.А., МОУ сад х. Черюмкин, с/т Энергия, Быт х. Черюмкин, Быт х. Н. Подпольный, ООО Агросервис Дон", ИП Петров Н.В., ИП Лихолетов Т.Н., Быт ГУП Донэнерго, ООО "Аксайская земля", ООО "Деметра", МУЗ Аксайская ЦРБ, ИП рунова Л.С., 3 категория</t>
  </si>
  <si>
    <t>КВЛ 10 кВ №105</t>
  </si>
  <si>
    <t>ЗАО "СКИФ-Авто", ИП Костюкова Г.И., ООО Сенаг, ИП Горинов В.В., МУПАР Объединение рынки, ООО "Агротрейд", ООО Ирбис, ИП Жиденко Н.И., ИП Тропина И.В., ООО Юнона, ИП Корниенко Ю.П., ИП Иыванов Н.В., ИП Золотарева Т.Г., ООО "Лучезарное", ФГУП Почта России 3 категория</t>
  </si>
  <si>
    <t>КВЛ 10 кВ №111</t>
  </si>
  <si>
    <t>ООО "Адва Инвест"</t>
  </si>
  <si>
    <t>КВЛ 10 кВ №106</t>
  </si>
  <si>
    <t>Деметра, ООО "Ольгинское", ООО "МагнитЭнерго". 2.3 категории</t>
  </si>
  <si>
    <t>КВЛ 10 кВ №107</t>
  </si>
  <si>
    <t>быт. Х Рыбацкий, х. Н жнеподпольный, МУП Зерноградского городского поселения 3 категория</t>
  </si>
  <si>
    <t>КВЛ 10 кВ №108</t>
  </si>
  <si>
    <t>быт</t>
  </si>
  <si>
    <t>Бытовые абоненты 3 категория</t>
  </si>
  <si>
    <t>ПС 110 кВ АС4</t>
  </si>
  <si>
    <t>ВЛ 10 кВ №403</t>
  </si>
  <si>
    <t>ОВБ</t>
  </si>
  <si>
    <t>Юг-Транс, ООО "Энергосбыт Юга", ООО "ТД Металлснаб", " Цинк Центр"</t>
  </si>
  <si>
    <t>КВЛ 10 кВ №401</t>
  </si>
  <si>
    <t>ООО "ГАЗПРОМ-ТРАНСГАЗ-КУБАНЬ", ООО "Спец-энерго", "Гарант Энерго" бывш ЮниПак, «Прессмаш"</t>
  </si>
  <si>
    <t>КВЛ 10 кВ №406</t>
  </si>
  <si>
    <t>ООО "Донская Нива", КФХ "Ирэн", ООО"Яна", АО ПМК РСВС, МОУ ГСОШ №  974, быт ст-ца Грушевская.    3 категория</t>
  </si>
  <si>
    <t>ПС 110 кВ АС10</t>
  </si>
  <si>
    <t>КВЛ 10 кВ №10-03</t>
  </si>
  <si>
    <t>КВЛ 10 кВ №10-04</t>
  </si>
  <si>
    <t>ООО "Тодас", ИП Гудзенко, ,Грушевское ЦК"Дон", ООО "БН-Юг", "Тандем-ВП", ГУП Автодор, ИП Шульман, быт ст-ца Грушевская.                                            3 категория</t>
  </si>
  <si>
    <t>КВЛ 10 кВ №10-05</t>
  </si>
  <si>
    <t>КФХ Цветков, КФХ Ермоленко, КФХ Ситько,  Логистический центр Бати Азов 3 категория</t>
  </si>
  <si>
    <t>КЛ 10 кВ №10-06</t>
  </si>
  <si>
    <t>ООО "Марс" 3 категория</t>
  </si>
  <si>
    <t>КЛ 10 кВ №10-09</t>
  </si>
  <si>
    <t>Российские автомобильные дороги, ООО "Сбытовая компания Юг" 3 категория</t>
  </si>
  <si>
    <t>КЛ 10 кВ №10-31</t>
  </si>
  <si>
    <t>КВЛ 10 кВ №10-40</t>
  </si>
  <si>
    <t>Российские автомобильные дороги," 3 категория</t>
  </si>
  <si>
    <t>КВЛ 10 кВ №10-41</t>
  </si>
  <si>
    <t>ООО «Мобиком Кавказ», ООО «Аксайагроинвест», АПМК РСВС, ООО «Сигма-водоканал», быт ст-ца ст.Мишкинская  3 категория</t>
  </si>
  <si>
    <t>ПС 110 кВ АС11</t>
  </si>
  <si>
    <t>ВЛ 10 кВ №11-01</t>
  </si>
  <si>
    <t>ОАО межрегионэнергосбыт, «Русэнергосбыт», с/т «Росинка», с/т «Строитель», СНТ «Рубеж», Кондитерская фабрика, СКЖД РЖД, быт х. Александровка, быт х. Киров, быт ст-ца Мишкинская 3 категори ,  ИП Юханов 2 категория</t>
  </si>
  <si>
    <t>ВЛ 10 кВ №11-03</t>
  </si>
  <si>
    <t>ВЛ 10 кВ №11-06</t>
  </si>
  <si>
    <t xml:space="preserve">ООО "Газпром-трансгаз-Кубань" , с/т Ветеран, с/т РСМ-2, с/т Глобус, СНТ Содружество, СНТ Диана, ОАО "Межрегионэнергосбыт", ЗАО Ростелеком ТЕЛЕ-2,  ОАО "АПМК РСВС" 3 категория </t>
  </si>
  <si>
    <t>ПС 110 кВ АС12</t>
  </si>
  <si>
    <t>КЛ 10 кВ №12-04</t>
  </si>
  <si>
    <t>ООО "Европолимер", ООО МЭС Европолимер-Трейдинг, ООО "РИУ", ИП Контаренко  3 категория</t>
  </si>
  <si>
    <t>КВЛ 10 кВ №12-06</t>
  </si>
  <si>
    <t xml:space="preserve">ИП Денисова, ТСЖ "Земляне", КП Царицыно, ЗЭС быт х.Каменный Брод 3 категория </t>
  </si>
  <si>
    <t>КВЛ 10 кВ №12-03</t>
  </si>
  <si>
    <t xml:space="preserve">ООО УК "Радужный, с-з "Каменнобродский", ООО Темерницкий лес, АО "Темерницкое", ООО АДДК, АО "Донэнерго", ИП Филатов, ООО "Щепкин-Союз", быт п. Возрожденный,  быт п. Щепкин, быт п. Октябрьский   3 категория </t>
  </si>
  <si>
    <t>КВЛ 10 кВ №12-07</t>
  </si>
  <si>
    <t>ООО  ПТК (Маркет М), ООО Аксайское молоко , ООО Аграрное, АО АПМК РСВС,   ИП Тер-Геворков, ФГУП РостНИИРС, Донская КЭЧ(в/ч63100), ООО "Донресурс", ПЭТ центр "Забота", ООО "Мегалит", КП Прилесный, быт п. Щепкин  3 категория, ООО "Меркурий" 2 категория</t>
  </si>
  <si>
    <t>КВЛ 10 кВ №12-13</t>
  </si>
  <si>
    <t>Изюмов В.Б., ИП Жиловников А.П., ИП Капиков Р.В., ИП Мрыхина А.А., ИП Рекунов С.Д., МУЗ Аксайская ЦРБ, ОАО Вымпелком, ООО "РУСДАР", ООО "Возраждение", ОАО Аксайский межрайгаз к/з, МУК Октябрьский СДК, ЗАО "Аксайская Нива", Адм. Щепкинского с/п 3 категория</t>
  </si>
  <si>
    <t>КВЛ 10 кВ №12-12</t>
  </si>
  <si>
    <t>Газпром газораспределение Ростов-на-Дону, АДМИНИСТРАЦИЯ БОЛЬШЕЛОГСКОГО СЕЛЬСКОГО ПОСЕЛЕНИЯ, ГУ ЮТУ "Ростовская таможня"</t>
  </si>
  <si>
    <t>ПС 110 кВ АС15</t>
  </si>
  <si>
    <t>КВЛ 10 кВ №15-47</t>
  </si>
  <si>
    <t>МЕГА</t>
  </si>
  <si>
    <t>КЛ 10 кВ №15-10</t>
  </si>
  <si>
    <t>ООО "Динские колбасы"</t>
  </si>
  <si>
    <t>КЛ 10 кВ №15-14</t>
  </si>
  <si>
    <t>"Ростовский ЦУ недвижимостью", ФГБУ Ростовский референтный центр Россельхознадзора</t>
  </si>
  <si>
    <t>КЛ 10 кВ №15-15</t>
  </si>
  <si>
    <t>ООО "Энергосбыт Юга", "РОЦУН"/ОДН</t>
  </si>
  <si>
    <t>КЛ 10 кВ №15-17</t>
  </si>
  <si>
    <t>"Ростовский ЦУ недвижимостью"</t>
  </si>
  <si>
    <t>КЛ 10 кВ №15-23</t>
  </si>
  <si>
    <t>Инженерные изыскания</t>
  </si>
  <si>
    <t>КЛ 10 кВ №15-24</t>
  </si>
  <si>
    <t>ООО "Спец-энерго"</t>
  </si>
  <si>
    <t>КЛ 10 кВ №15-27</t>
  </si>
  <si>
    <t>ООО "Межрайонные электрические сети"</t>
  </si>
  <si>
    <t>КЛ 10 кВ №15-45</t>
  </si>
  <si>
    <t xml:space="preserve">ООО "Югспецоборудование" </t>
  </si>
  <si>
    <t>КЛ 10 кВ №15-48</t>
  </si>
  <si>
    <t>ООО СК "ЭНЕРГИЯ", ООО "Сбытовая компания Юг", "Альянс Сервис" юр.лица 2.3 категории</t>
  </si>
  <si>
    <t>КЛ 10 кВ №15-30</t>
  </si>
  <si>
    <t>НПК "Катрен", УК ЖКХ "Аксай", ООО "Траст-Маркет", ООО "МагнитЭнерго" 3 категория</t>
  </si>
  <si>
    <t>КЛ 10 кВ №15-32</t>
  </si>
  <si>
    <t>ИП Коробова Л.П., Адм. Старочеркасского с/п, Быт х. ратный, ИП Помительникова О.И., МУК Старочеркасского СДК, ООО Нива, Шкорина А.И., 3 категория</t>
  </si>
  <si>
    <t>ПС 110 кВ АС6</t>
  </si>
  <si>
    <t>ВЛ 10 кВ №653</t>
  </si>
  <si>
    <t>Бородин В.И., Быт ст. Старочеркасская, быт х. бахчи, ИП Пильщиков С.А., ИП Сивко Е.В., Караваев В.И., МУК Старочеркасского СДК, ОАО Вымпелком, ОАО Межрегионэнергосбыт, ООО "КЭС", ООО "ФС-Юг", ООО Гольф Кантри Клуб Дон, 3 категория</t>
  </si>
  <si>
    <t>КВЛ 10 кВ №655</t>
  </si>
  <si>
    <t>Администрация Старочеркасского с/п  3 категория</t>
  </si>
  <si>
    <t>КВЛ 10 кВ №656</t>
  </si>
  <si>
    <t>ОАО Мегафон, ООО "Век", ООО "Пивбар", ООО "Старый город", АМУП "Старочеркасская переправав", Быт ст. Старочеркасская, ИП ованесян, ИП Пантелееева, ИП Примакова, МОУ Старочеркасская СОШ, МУЗ Акс. ЦРБ, ОАО "Донинтурфлот", ООО "Терра М", ООО "Флэш", ООО "ЮгИнвестСтрой", ООО Хлебокомбинат", ФБУ "Администрация Азово-Донского бассейна внутренних водных путей", 3 категория</t>
  </si>
  <si>
    <t>КВЛ 10 кВ №657</t>
  </si>
  <si>
    <t>ООО Агрокомплекс, ОАО "МТС", ОАО Вымпелком, ООО Агрокомплекс, ПАО Ростелеком, Госстатистика, д/с Березка, д/с Колокольчик, д/с Тополек, ЗАГС, МАГНИТ, кафе Люкс, райотдел МВД, Россельхозбанк, Сбербанк, центральная котельная 3 категория</t>
  </si>
  <si>
    <t>ПС 110 кВ БГ1</t>
  </si>
  <si>
    <t>ВЛ 10 кВ №105</t>
  </si>
  <si>
    <t>Агрофирма, ГИМС, Донаэронавигация, ЗАО Багаевский консервный завод", ОАО МТС, ОАО "Аватранс", ООО Багаевский водный терминал, ООО Портфлот, Райпо, 3 категория</t>
  </si>
  <si>
    <t>ВЛ 10 кВ №107</t>
  </si>
  <si>
    <t>ИП Абдуллаев Р.Ф., ИП Медведев В.И., ИП Мироненко, ИП Мосян Р.Ж., ИП Хачатурян В.С., ИП Черячукин, ИП Шкориненко Д.В., Администрация Елкинского с/п, Елкинская СОШ, быт, ЗАО Ростовская сотовая, ИП иванов , ИП Исаев, ИП Картушина, ИП Куракова, ООО "Фармацевт", ООО "Фармспейс", 3 категория</t>
  </si>
  <si>
    <t xml:space="preserve">Юридические лица, физические лица ст. Багаевская </t>
  </si>
  <si>
    <t>Л-101</t>
  </si>
  <si>
    <t xml:space="preserve">ГУП ГУП РО "РостовАвтоДор"(ст-ца. Багаевская, ул. Дружбы, 29)
ИП ЯНЧУК Н. Н. (ст-ца. Багаевская, ул. Мельничная, 106)
ИП Андрущук Виктор Владимирович (ст-ца. Багаевская, ул. МЕЛЬНИЧНАЯ, 96 А)
ИП Андрущук Виктор Владимирович
</t>
  </si>
  <si>
    <t>Л-102</t>
  </si>
  <si>
    <t>Гражданин Джантемиров Нарик Магометович (ст. Багаевская остров Буян)</t>
  </si>
  <si>
    <t>Л-103</t>
  </si>
  <si>
    <t xml:space="preserve">Гражданка Лиманец Наталья Алексеевна ( Ростовская область,Багаевское сельское поселение, к:н 61:03:0600004:1777)
Гражданка Мирзоян Ана (ст-ца. Багаевская, ул. Дальняя, 43)
</t>
  </si>
  <si>
    <t>Л-106</t>
  </si>
  <si>
    <t xml:space="preserve">Гражданин АНИСИМОВ ВАДИМ ГЕОРГИЕВИЧ (ст-ца. Багаевская, ул. Фрунзе, 54)
Гражданин ИСАЕВ ЗУРАБ ГРИГОРЬЕВИЧ (ст-ца. Багаевская, ул. Фрунзе, 52Б)
Гражданка АНДРУЩУК ЕЛЕНА АЛЕКСАНДРОВНА ( ст-ца. Багаевская, ул. Буденного, 107)
ИП Авдалян Ваграм Вараздатович (ст-ца. Багаевская, ул. Спартака, 91 В)
ИП Андрущук Виктор Владимирович (ст-ца. Багаевская, ул. Первойская,2)
ИП ГОГОЛЕВ СЕРГЕЙ АЛЕКСАНДРОВИЧ (ст-ца. Багаевская, ул. Комсомольская, 12 А)
ИП КАЗАНЦЕВА В.П.  (ст-ца. Багаевская, ул. Буденного, 18)
ИП КАЗАНЦЕВА В.П. (ст-ца. Багаевская, ул. Буденного, 20)
ИП Криулина Ирина Владимировна (ст-ца. Багаевская, ул. Буденного, 29А)
ИП ЛАГОШИН В.А. (ст-ца. Багаевская, ул. Спартака, 19)
ИП ЧИГАРЕВ Ф. А. (ст-ца Багаевская, ул. Буденного, 31А/60А)
ИП ЧИГАРЕВ Ф. А. ( ст-ца Багаевская, ул. Фрунзе, 69 Б)
ОАО ОАО " ГАЗПРОМ ГАЗОРАСПРЕДЕЛЕНИЕ РОСТОВ-НА-ДОНУ" (ст-ца. Багаевская, ул. Спартака, 164)
ООО "Альфа-М" (ст-ца. Багаевская, ул. Буденного, 18 А)
ООО ДОНВЕТСНАБ  (ст-ца Багаевская, ул. Буденного, 31 Б)
ООО НОВАКИТ (ст-ца. Багаевская, ул. Фрунзе, 58)
Гражданин Геворгян Сержик Валерикович (ст-ца. Багаевская, ул. Фрунзе, 67)
Гражданка Козьменко Елена Анатольевна (ст-ца. Багаевская, ул. Фрунзе, 58 А)
Гражданка Короткова Екатерина Евгеньевна (ст-ца. Багаевская, ул. Буденного, 14 А)
ООО "КЭС" (ст-ца. Багаевская, ул. Буденного, 55)
ООО "МАГНИТЭНЕРГО" (ст-ца. Багаевская, ул. Буденного, 57)
ООО "МАГНИТЭНЕРГО" (ст-ца. Багаевская, ул. Фрунзе, 56)
ЭСО ООО "ЕЭС ГАРАНТ" ( ст-ца. Багаевская, ул. Фрунзе, 52)
Гражданин Геворгян Сержик Валерикович
Гражданка Козьменко Елена Анатольевна
Гражданка Короткова Екатерина Евгеньевна
ООО "КЭС"
ООО "МАГНИТЭНЕРГО"
ООО "МАГНИТЭНЕРГО"
ЭСО ООО "ЕЭС ГАРАНТ"
</t>
  </si>
  <si>
    <t>Л-109</t>
  </si>
  <si>
    <t>ООО Ритм, Адм. Манычского с/п, ИП Русина, МУЗ ЦРБ, ООО "РИТМ", ООО Маныч Агро", МОУ Ясненская СОШ, ПАО Ростелеком, РУПС,  3 категория</t>
  </si>
  <si>
    <t>ПС 110 кВ БГ2</t>
  </si>
  <si>
    <t>ВЛ 10 кВ №255</t>
  </si>
  <si>
    <t>ПАО МТС, МУЗ ЦРБ, ОАО Мегафон, Багаевский филиала ФГБУ "Управление Ростовмелиоводхоз", ИП Ахметов, ИП Капцова, ИП Рыбальченко, ИП Слюсарева, КФХ Нагорная, МОУ Первомайская СОШ, МОУ Усьманская СОШ, ООО Багаевск-Агро, ПАО Ростелеком, ИП Андреева, ИП Ахмедова, ИП Говорова О.В., ИП Думника Р.И,  3категория</t>
  </si>
  <si>
    <t>ВЛ 10 кВ №257</t>
  </si>
  <si>
    <t xml:space="preserve">ИП Аралкина, ИП баканов, ИП Ермаков, ИП Клюкина, ИП Радюк, МДОУ д/с Аксинья, МУЗ ЦРБ, ОАО Мегафон, ОАО МТС, ООО "Фармацевт, 3 категория </t>
  </si>
  <si>
    <t>ВЛ 10 кВ №259</t>
  </si>
  <si>
    <t>ООО Воронежсбыт, Адм. Манычского с/п уличное освещение, ЗАО Ростовская сотов, ИП Аборнева, ИП Панченко, ИП Усова, ИП Шкрылева, кФХ "Маныч", МОУ Манычская НШ, МУП ЖКХ-1 б.о. Солнечная,  3 категория</t>
  </si>
  <si>
    <t>ВЛ 10 кВ №261</t>
  </si>
  <si>
    <t>МОУ Арпачинская  СОШ, МУЗ ЦРБ, ПАО МТС, ОАО Мегафон, ООО Фармацевт, ПАО Ростелеком, 3 категория</t>
  </si>
  <si>
    <t>ВЛ 10 кВ №263</t>
  </si>
  <si>
    <t>ФГБУ (Администрация Азово-Донского бассейна внутренних водных путей)</t>
  </si>
  <si>
    <t>КЛ 6 кВ №203</t>
  </si>
  <si>
    <t>АО "Почта России", ООО СХП "Светлогорское", БАГАЕВСКАЯ ЦЕНТР. БОЛЬНИЦА, ДЕТСКИЙ САД № 27 СВЕТЛЯЧОК, ООО СХП "Светлогорское", АДМИНИСТРАЦИЯ БАГАЕВСКОГО С/П</t>
  </si>
  <si>
    <t>ПС 110 кВ БГ3</t>
  </si>
  <si>
    <t>ВЛ 10 кВ №301</t>
  </si>
  <si>
    <t>Филиал Багаевское ХПП ЗАО"АГРОПРОМ-ИМПЕКС", ООО "Сбытовая компания Юг", БАГАЕВСКАЯ ЦЕНТР. БОЛЬНИЦА</t>
  </si>
  <si>
    <t>КВЛ 10 кВ №305</t>
  </si>
  <si>
    <t>Филиал ПАО "Газпром газораспределение Ростов-на-Дону", ИП Эминов Имран Алиевич, ООО "ЕЭС Гарант", РостовАвтоДор, ПАО «ТНС энерго Кубань»</t>
  </si>
  <si>
    <t>ВЛ 10 кВ №307</t>
  </si>
  <si>
    <t>ГКУ РО "Противопожарная служба ростовской области", Гриб В.Д., Демчук Г.А., ИП Галдина О.В., ИП Гиголян В.С., ИП Горох К.О., МБОУ детский сад "Сказка", ООО "ЕЭС Гарант", Адм. Ажиновск с/п, МОУ Ажиновская СОШ, МУЗ ЦРБ, МУК МЦБ, МУК ЦКС, ПАО Ростелеком, 3 категория</t>
  </si>
  <si>
    <t>ПС 110 кВ БГ6</t>
  </si>
  <si>
    <t>ВЛ 10 кВ №603</t>
  </si>
  <si>
    <t>ИП Бочаров А.В., ООО "Лазаревское", Храм Рождества Пресвятой Богородицы, ЭСО ООО "Сбытовая компания Юг", Адм. Ажиновского с/п, ИП ивашина, МОУ Карповская СОШ, РУПС, 3 категория</t>
  </si>
  <si>
    <t>ВЛ 10 кВ №605</t>
  </si>
  <si>
    <t>ЗАО "Багаевский конскрвный завод, ИП Галдина О.В., ИП Гальченко С.Ю., ИП Мосян Р.Ж., ИП Слюсарева И.В., Адм Ажиновскго с/п, ИП Алексеева, ПАО Ростелеком, 3 категория</t>
  </si>
  <si>
    <t>ВЛ 10 кВ №606</t>
  </si>
  <si>
    <t>Батайский район электроснабжения ЭЧС-104  СП Северо-Кавказской дирекции по энергообеспечению – СП Трансэнерго – филиала ОАО «РЖД», ИП Корниенко М.В., ООО "Славия", ИП Мхитарян А.М., ООО "Аленка", ООО "Ладес", ООО "Пищевик", ТСЖ "Дом", МБДОУ №52, ЭМП-666 ПСП СМТ-6 ОАО "РЖДстрой", УправлениеРостсельхознадзора по РО, ТСЖ "Энергомонтажник"  3 категория</t>
  </si>
  <si>
    <t>ПС 110 кВ БТ1</t>
  </si>
  <si>
    <t>КВЛ 6 кВ № 122</t>
  </si>
  <si>
    <t>ДУ</t>
  </si>
  <si>
    <t>ФКУ ИК-15 ГУФСИН РОССИИ по Ростовской области  2 категория</t>
  </si>
  <si>
    <t>КВЛ 6 кВ № 130</t>
  </si>
  <si>
    <t>Батайский район электроснабжения ЭЧС-104  СП Северо-Кавказской дирекции по энергообеспечению – СП Трансэнерго – филиала ОАО «РЖД» ФЦ гигиены и эпидимиологии по ЖДТ, ООО "ЕЭС Гарант", ООО "Пищевик" Друг  3 категория</t>
  </si>
  <si>
    <r>
      <t>КВЛ 6 кВ № 133</t>
    </r>
    <r>
      <rPr>
        <sz val="11"/>
        <color theme="1"/>
        <rFont val="Calibri"/>
        <scheme val="minor"/>
      </rPr>
      <t/>
    </r>
  </si>
  <si>
    <t xml:space="preserve">Гражданин ГОНЧАРИК ПЕТР ВЛАДИМИРОВИЧ  (г. Батайск, ул.  М.Горького, 582Д )
Гражданин Данилицкий Владимир Васильевич  (г. Батайск, ул.  Артемовская, 142г )
Гражданка Топилина Е.Ю.  (г. Батайск, ул.  Балашова, 51 )
ИП Пащенко В.Н.  (г. Батайск, ул.  Фермерская, 4в )
ИП ПОПОВА Н.Н.  (г. Батайск, ул.  Балашова, 41/25 )
ПАО ПАО "ТНС Энерго Кубань"  (г. Батайск, ул.  М.Горького, 582 б )
Гражданин СМОЯН Н Ф  (г. Батайск, ул.  М.Горького, 582 )
Гражданин ФИЛИПСКИЙ А.И.  (г. Батайск, ул.  Пятигорская, 112 Г )
Гражданка Мельникова Валентина Алексеевна  (г. Батайск, ул.  Грузинская, 167 )
ИП Голубенко Юнна Георгиевна  (г. Батайск, ул.  Балашова, 58 )
ИП ОЗМАНЯН Г.М.  (г. Батайск, ул.  Цимлянская, 35 )
ИП Олейникова Светлана Николаевна  (г. Батайск, ул.  Ставропольская, 87/А )
ИП Пышненко Галина Александровна  (г. Батайск, ул.  Саратовская, 101/268 )
ИП Седых Михаил Васильевич  (г. Батайск, ул.  Ставропольская, 87/А )
ИП Якубенко М.С.  (г. Батайск, ул.  М.Горького, д. 633/ пер. Аксайский, д. 34 )
Кожухарёва Т.С.  (г. Батайск, ул.  М.Горького, д. 633/ пер. Аксайский, д. 34 )
ООО "АЛИСА"  (г. Батайск, ул.  М.Горького, 582б )
ООО "ХОЗЯИН"  (г. Батайск, ул.  М.Горького, 582 )
АО Акционерное общество "ЛУЧ"  (г. Батайск ул.  М.Горького д. 0 )
Гражданин СМОЯН Н Ф  (г. Батайск, ул.  М.Горького, 582 )
Гражданка Попова Надежда Николаевна  (г. Батайск, ул.  Балашова, 41/25 )
ИП ЕРМОЛЕНКО А.В.  (г. Батайск, ул.  М.Горького, 582 )
ИП Истомин В.Ю.  (г. Батайск, ул.  М.Горького, 582 )
ИП ОЗМАНЯН Г.М.  (г. Батайск, ул.  Цимлянская, 35 )
ИП Степанцов Р.В.  (г. Батайск, ул.  М.Горького, 582б )
ООО "Магнитэнерго"  (г. Батайск, ул.  М.Горького, 491б (магазин))
УЖКХ г.Батайска  (г. Батайск, ул.  Минская, 66 )
УЖКХ г.Батайска  (г. Батайск, ул.  Ставропольская, 87/А )
УЖКХ г.Батайска  (г. Батайск, ул.  Ставропольская, 87/А )
УЖКХ г.Батайска
УЖКХ г.Батайска
УЖКХ г.Батайска
</t>
  </si>
  <si>
    <t>Л-115</t>
  </si>
  <si>
    <t>Юридические лица, физические лица г. Батайск</t>
  </si>
  <si>
    <t>Л-118</t>
  </si>
  <si>
    <t xml:space="preserve">Гражданин Колесников Р.А.  (г. Батайск, ул.  Озерная 2-я, )
Гражданин Понамарев Дмитрий Викторович  (г. Батайск, ул.  М.Горького, 283 Ж )
Гражданка ВАСИЛЬЧЕНКО Е.А.  (г. Батайск, ул.  М.Горького, 532/А )
Гражданка ПАНЧЕНКО ЖАННА ВЛАДИМИРОВНА  (г. Батайск, ул.  М.Горького, 534 )
ИП Айрапетян Родион Геннадьевич  (г. Батайск, ул.  М.Горького, 283 Ж )
ИП ЗЕЙДЛЯЕВА Т З  (г. Батайск, ул.  М.Горького, 285Г )
ИП Карапетян А.М.  (г. Батайск, ул.  М.Горького, 459 )
ИП Куделин О.Н.  (г. Батайск, ул.  М.Горького, 491а корпус1 )
ИП Ситников В.И.  (г. Батайск, ул.  Белорусская, 119Б )
ООО "Магнитэнерго"  (г. Батайск, ул.  М.Горького, 400 Б (магазин))
УЖКХ г.Батайска  (г. Батайск, ул.  Грузинская-Балашова )
УЖКХ г.Батайска  (г. Батайск, ул.  Белорусская, 119Б )
ИП ИП Мхитарян Акоп Францевич  (г. Батайск, ул.  М.Горького, 437 а )
ИП ПОКОТИЛОВ В.Ю.  (г. Батайск, ул.  М.Горького, 281Б )
ПО БАТАЙСКОЕ ГОРПО  (г. Батайск, ул.  Смоленская, 68 )
ИП Атанасов Никита Сергеевич  (г. Батайск, ул.  Фермерская, 18 )
ИП ГРИГОРЯН С.А.  (г. Батайск, ул.  М.Горького, 285 Б )
ИП ГРИГОРЯН С.А.  (г. Батайск, ул.  М.Горького, 285 Б )
ИП ИЛЯСОВ Б.А.  (г. Батайск, ул.  М.Горького, 285 Б )
ИП Положий Н.В.  (г. Батайск, ул.  М.Горького, 285Е )
ООО "ГЭС Розница"  (1-й км. дороги Ростов-Азов )
Гражданин ВАСИЛЬЧЕНКО В В  (г. Батайск, ул.  М.Горького, 439 )
Гражданин Рабаданов Максим Викторович  (г. Батайск, ул.  М.Горького, 459 )
ИП Клименко С.В.  (г. Батайск, ул.  М.Горького, 283а )
ИП КУСТОВА Т.И.  (г. Батайск, ул.  Белорусская, 119Б )
ИП Толканович А.З.  (г. Батайск, ул.  М.Горького, 283а )
ПО БАТАЙСКОЕ ГОРПО  (г. Батайск, ул.  Белорусская, 119Б )
ПО БАТАЙСКОЕ ГОРПО
</t>
  </si>
  <si>
    <t>Л-121</t>
  </si>
  <si>
    <t>Л-124</t>
  </si>
  <si>
    <t xml:space="preserve">ООО ООО "Энергосбыт Юга"  (г. Батайск, ул.  Фермерская, 8 )
Гражданин БОРОДОВСКИЙ ОЛЕГ ЯКОВЛЕВИЧ  (г. Батайск, ул.  Фермерская, 8 )
Гражданин Асцатрян С.В.  (г. Батайск, ул.  Фермерская, 7 )
ООО "АЛМЕТ"  (г. Батайск, ул.  Фермерская, 5А )
ООО БН-ЮГ  (г. Батайск, ш. Западное, 4 )
ООО ООО "Арт-Дон"  (г. Батайск, ул.  Фермерская, 13 )
</t>
  </si>
  <si>
    <t>Л-141/2</t>
  </si>
  <si>
    <t xml:space="preserve">Гражданин ВЛАСОВ Ю С  (г. Батайск, ул.  1 Пятилетки, 6Е )
ИП КОВАЛЕНКО ОЛЬГА НИКОЛАЕВНА  (г. Батайск, ул.  Огородная, 101А )
ИП ОГАНЕСЯН С.М.  (г. Батайск, ул.  Огородная, 70 )
ИП Щербаков А.П.  (г. Батайск, ул.  1 Пятилетки, в районе д. 6ж )
ИП Щербаков Василий Васильевич  (г. Батайск, ул.  1 Пятилетки, 6И )
ООО ООО СЗ "Юг-Стройфорт"  (г. Батайск, ул.  1 Пятилетки, 6Б )
ООО ООО СЗ "Юг-Стройфорт"  (г. Батайск, ул.  1 Пятилетки, 6Ж )
ПАО ПАО "ТНС Энерго Кубань"  (г. Батайск, ул.  Половинко, 275 )
УЖКХ г.Батайска  (г. Батайск, ул.  Половинко, 127/Куйбышева,15 )
УЖКХ г.Батайска  (г. Батайск, ул.  Половинко, 227 )
Гражданин Столбов В.М.  (г. Батайск, ул. Ленинградская, 330 )
Гражданин Удумян Айкасар Генрикович  (г. Батайск, ул.  Московская, 255 )
Гражданка Хребтова Евгения Егоровна  (г. Батайск, ул.  Половинко, 275 )
ИП Алоян Порсор Асми  (г. Батайск, ул.  Калинина / ул.  Ленинградская, 296 )
ИП Давтян М.С.  (г. Батайск, ул.  Московская, 255 )
ИП ИП Гончаров Михаил Витальевич  (г. Батайск, ул.  Московская, 255 )
ИП Нархова Е.А.  (г. Батайск, ул.  Огородная, 70 )
ИП Штейнекер Э.В.  (г. Батайск, ул.  Половинко, 229 )
Оганесян М.С.  (г. Батайск, ул.  Огородная, 70 )
АО "РН-Ростовнефтепродукт"  (г. Батайск, ул.  Огородная, 70 )
Гражданин Деркач С.Ю.  (г. Батайск, пер. Короткий, 1 )
Гражданин Енин Л.А.  (г. Батайск, ул.  Огородная, 84/корп.1, кв.пом.1-9 )
Гражданин ЗАХАРОВ Б.Г.  (г. Батайск, ул. Половинко, 280)
Гражданин Федотов А.Н.  (г. Батайск, ул. Половинко, 280)
Гражданка Терновых Е.Ю.  (г. Батайск, ул. Половинко, 280 (нежилое в МКД))
ИП Власова Людмила Андреевна  (г. Батайск, ул.  1 Пятилетки, 6 б )
ООО "КЭС" (г. Батайск, ул. Половинко, 280 (нежилое в МКД))
ООО "Магнитэнерго"  (г. Батайск, ул. Половинко, 280 (магазин))
ООО Общество с ограниченной ответственностью "Альфа-М"  (г. Батайск, ул. Половинко, 280 (нежилое в МКД))
Региональная общественная организация МОСКОВСКИЙ ПАТРИАРХАТ  (г. Батайск, ул.  Половинко, 227 )
УЖКХ г.Батайска  (г. Батайск, ул.  Ленинградская, 243 (КЯ № 136) )
ООО Общество с ограниченной ответственностью "Альфа-М"
Региональная общественная организация МОСКОВСКИЙ ПАТРИАРХАТ
УЖКХ г.Батайска
</t>
  </si>
  <si>
    <t>Л-143</t>
  </si>
  <si>
    <t xml:space="preserve">Асриханян Л.С.  (г. Батайск, ул.  1 Пятилетки, 10 )
Гражданин Шатверов Роман Карленович  (г. Батайск, ул.  М.Горького, 283 Л )
Гражданка Рудая Анна Алексеевна  (г. Батайск, ул.  Булгакова, 5В )
ООО Общество с ограниченной ответственностью "Спецстроймонтаж"  (г. Батайск, ш. Сальское, 1 )
Гражданин Лялько Степан Иванович  (г. Батайск, ул.  Булгакова, 5 И )
ИП Бойченко Н.А.  (г. Батайск, ул.  1 Пятилетки, 8в )
ИП Клименко С.В.  (г. Батайск, ул.  1 Пятилетки, 8 и )
Гражданин ФИСЕНКО А.Г.  (г. Батайск, ул.  Булгакова, 7 )
Гражданка Безрядина Е.С.  (г. Батайск, ул.  Булгакова, 5и )
ИП Бадалов Павел Юрьевич  (г. Батайск, ул.  Булгакова, 3 А )
ИП КОПТЕВА Г И  (г. Батайск, ул.  1 Пятилетки, 67 )
ООО "АРКАДИЯ"  (г. Батайск, ул.  1 Пятилетки, 69А )
ООО "БАЗА СМ"  (г. Батайск, ул.  Булгакова, 5 )
ООО "БАТАЙСК-СТРОЙСЕРВИС"  (г. Батайск, ул.  1 Пятилетки, 69 )
ООО "РОСТОВСКИЙ ЗАВОД "ЮР ДАН"  (г. Батайск, ул.  1 Пятилетки, 71 )
ООО "Спектр и К"  (г. Батайск, ул.  Булгакова, 9 )
ООО ТРАНСТЕХМОНТАЖ  (г. Батайск, ул.  1 Пятилетки, 24 )
ООО "ЮГ-СЕРВИС"  (г. Батайск, ул.  1 Пятилетки, 12 )
ООО «Энерготранс» (смежная сетевая организация РЦ «Магнит» (г. Батайск, ул.  1 Пятилетки, 75Б )
ООО «Энерготранс» (смежная сетевая организация РЦ «Магнит» (г. Батайск, ул.  1 Пятилетки, 75Б )
ООО «Энерготранс» (смежная сетевая организация РЦ «Магнит» (г. Батайск, ул.  1 Пятилетки, 75Б )
ООО «Энерготранс» (смежная сетевая организация РЦ «Магнит» (г. Батайск, ул.  1 Пятилетки, 75Б )
ООО ООО "Донпрофкомплект"  (г. Батайск, ул.  Булгакова, 3б )
ООО ООО "Донпрофкомплект"
</t>
  </si>
  <si>
    <t>Л-144/1</t>
  </si>
  <si>
    <t xml:space="preserve">ИП ЧЕРНЫШОВ О.Г.  (г. Батайск, ул.  СЕВЕРНАЯ, 4 )
ООО "КЭС" (г. Батайск, ул.  Энгельса, 1А (магазин))
ООО ЛИМС  (г. Батайск, ул.  Северная, 7 (Резерв) )
ООО ЛИМС  (г. Батайск, ул.  Северная, 7 )
ООО "ПТБ "Юг-Бастион"  (г. Батайск, мкр. СЖМ, 6/2 )
АО Акционерное общество "Независимая энергосбытовая компания Краснодарского края"  (г. Батайск, мкр. Северный массив, д.1 )
Гражданин Рудь Е.С.  (г. Батайск, ул.  Северная, 3/1 )
ПАО ПАО "ТНС Энерго Кубань"  (г. Батайск, ул.  СЕВЕРНАЯ, 4 )
Гражданка ТУРСУНКУЛОВА В.Г.  (г. Батайск, мкр. Северный массив, 8/Б )
ИП ЖУМАХМЕТОВ Е..Д.  (г. Батайск, мкр. Северный массив, 11В )
ИП Заханевич Л.В.  (г. Батайск, мкр. Северный массив, 10/1 )
ИП Надточиева Н.П.  (г. Батайск, ул.  Половинко, 243 )
МБУ ДО "Детская музыкальная школа №1"  (г. Батайск, мкр. СЖМ, 6/2 )
ООО "Росток"  (г. Батайск, мкр. Северный массив, 8РЕЗЕРВ )
ООО "СОЛНЕЧНЫЙ КРУГ"  (г. Батайск, мкр. Северный массив, 7В )
ООО "СОЛНЕЧНЫЙ КРУГ"  (г. Батайск, мкр. Северный массив, 7В )
ООО "Росток"
ООО "СОЛНЕЧНЫЙ КРУГ"
ООО "СОЛНЕЧНЫЙ КРУГ"
</t>
  </si>
  <si>
    <t>Л-146</t>
  </si>
  <si>
    <t>ООО  «Корпорация «СКЭСС» 3 категория</t>
  </si>
  <si>
    <t>ПС 110 кВ БТ2</t>
  </si>
  <si>
    <t>КЛ 6 кВ №201</t>
  </si>
  <si>
    <t>Батайский район электроснабжения ЭЧС-104  – СП Северо-Кавказской дирекции по энергообеспечению – СП Трансэнерго – филиала ОАО «РЖД», ООО "ИЦ"Сплав"  3 категория</t>
  </si>
  <si>
    <t>КЛ 6 кВ №205</t>
  </si>
  <si>
    <t xml:space="preserve">АО «Донаэродорстрой»   3 категория            </t>
  </si>
  <si>
    <t>КЛ 6 кВ №210</t>
  </si>
  <si>
    <t xml:space="preserve">ООО «Донэнерготранзит», ООО "Дж. Т.И. Донской табак" 3 категория, ООО «Рост-Пак»     3 категория          </t>
  </si>
  <si>
    <t>КЛ 6 кВ №211</t>
  </si>
  <si>
    <t>АО «Металлокомплект – М» ОП «МКМ-Ростов» 3 категория</t>
  </si>
  <si>
    <t>КЛ 6 кВ №219</t>
  </si>
  <si>
    <t>Батайский район электроснабжения ЭЧС-104, 3 категория</t>
  </si>
  <si>
    <t>КЛ 6 кВ №227</t>
  </si>
  <si>
    <t xml:space="preserve">ООО «Профит-Лига», 2 категория                        </t>
  </si>
  <si>
    <t>КЛ 6 кВ №231</t>
  </si>
  <si>
    <t>ООО «Трансэнергоконструкция», 2,3 категория</t>
  </si>
  <si>
    <t>КЛ 6 кВ №208</t>
  </si>
  <si>
    <t xml:space="preserve">ИП Загнойко С.Н.  (г. Батайск, ул.  Молодежная, 56А )
ИП Калюжный М.Н.  (г. Батайск, ул.  Промышленная, 21ж )
ИП Кривошеева Н.А.  (г. Батайск, пер. Бодрый, 1 )
ИП Михальчук Е.С.  (г. Батайск, ул.  Промышленная, 21ж )
ИП ООО СК "ЭНЕРГИЯ"-ООО "АКРОН СКРАП Ростов"  (г. Батайск, ул.  Промышленная, 16_Склад )
ИП Прищенко П.В.  (г. Батайск, ул.  Производственная, 18Б )
ИП ХАЧАТУРОВ А. С.  (г. Батайск, ул.  Производственная, 18а )
ОАО Донаэродорстрой  (г. Батайск, ул.  Молодежная, 1/А )
ООО "ГЭС Розница"  (г. Батайск, ул.  Промышленная, 21 а (АЗС) )
ООО ООО "Кик Хаус"  (г. Батайск, ул.  Промышленная, 21 )
ООО ООО "Лом Торг"  (г. Батайск, ул.  Промышленная, 9 )
Гражданин Михальчук Е.В.  (г. Батайск, ул.  Промышленная, 16Б )
ИП Крайнюкова Екатерина Александровна  (г. Батайск, ул.  Промышленная, 14-а )
ИП Рогачёв Олег Игоревич  (г. Батайск, ул.  Промышленная, 16Б )
ОАО Донаэродорстрой  (г. Батайск, ул.  Молодежная, 1/А )
ООО "КЭС" (г. Батайск ул. шоссе Сальское д. 1 (котельная))
Гражданка Самургашева Л.Э.  (г. Батайск, ул.  Производственная, 1)
ИП Бехтольд М.А.  (г. Батайск, ул.  Производственная, 1)
ИП Бехтольд М.А.  (г. Батайск, ул.  Производственная, 1)
ИП Канунник Н.В.  (г. Батайск, ул.  Промышленная, 19 )
ИП Нор-Аревян А.Г.  (г. Батайск, пер. Бодрый, 15 )
ОАО Донаэродорстрой  (г. Батайск, туп. Ольгинский, 6 )
ОАО РОСТОВОБЛСПЕЦРЕМСТРОЙГАЗ  (г. Батайск, ул.  Производственная, 1)
ООО Общество с ограниченной ответственностью "Юг-Бетон"  (г. Батайск, ул.  Промышленная, 25б )
ООО ООО "ЮГДОРСЕРВИС"  (г. Батайск, туп. Ольгинский, 8 )
ООО ОСКАР  (г. Батайск, туп. Ольгинский, 5 )
ООО "РДР"  (г. Батайск, ул.  Молодежная, 2Б )
Гражданин Путилин В.В.  (г. Батайск, ул.  Молодежная, 56А )
Гражданин Сапач В.А.  (г. Батайск, ул.  Промышленная, 21ж )
Гражданин Чипчиков Р.Р.  (г. Батайск, ул.  Промышленная, 27а )
УЖКХ г.Батайска  (г. Батайск, ул.  Славы, от Промышленной до Д/С №8 (уличное освещение))
УЖКХ г.Батайска
 АО " Почта России"     8 ОПС №8
  Алексенко С.Л.     1 Магазин.
  Баташов Н.А     1 Торговый павильон
 ООО "ЮМК"     1 Склад
</t>
  </si>
  <si>
    <t>Л-203</t>
  </si>
  <si>
    <t>ООО "Объединенная Сбытовая Компания"  (пер. Ольгинский тупик, 6 фидер 220 )</t>
  </si>
  <si>
    <t>Л-220</t>
  </si>
  <si>
    <t xml:space="preserve">Белозеров З.А.  (г. Батайск, ул.  Авиационная, 63 )
ИП Хбликян Л.С.  (г. Батайск, ул.  Шмидта, 9 )
МБДОУ Филиал Акционерного общества Производственно-технологическая компания "Модерам"  (г. Батайск, ул.  Шмидта, 9 )
ООО Общество с ограниченной ответственностью "Благоустройство города Батайска"  (г. Батайск, пер. Талалихина, 28б )
ГП Овчинников А.К.  (г. Батайск, ул.  Авиационная, 75/ Пугачева Д.108 А )
Гражданин Богачев В.В.  (г. Батайск, дп. Донская Чаша, ул.  Персиковая, 189 )
Гражданин Карапетян М.М.  (г. Батайск, ул.  Шмидта, 22А )
Гражданин Степанко Сергей Сергеевич  (г. Батайск, ул.  Олимпийское Кольцо,32 )
Гражданин Чеботарев С.С.  (г. Батайск, ул.  Пугачева, 42м восточнее №52 )
Гражданка Чопчиян А.В.  (г. Батайск, ул.  Коммунистическая, 207 )
Гражданка ШЕВЧЕНКО Р.А.  (г. Батайск, ул.  Комарова, 101/ ул.  Серова 26 )
ИП КАЛИНГЕР В Ю  (г. Батайск, ул.  Коммунистическая, 207 )
ИП КАРЧЕНКО А.И.  (г. Батайск, ул.  Шмидта, 22А )
ИП Оганесян К.Р.  (г. Батайск, ул.  Шмидта, 22А )
ИП Сенаторов Роман Александрович  (г. Батайск,ул.  Талаллихина, д. 15)
ИП Смолянинов Владислав Викторович  (г. Батайск, пер. Талалихина, 16 )
ИП Турик М.В.  (г. Батайск, ул.  Авиационная, 75/ Пугачева Д.108 А )
ИП Турик М.В.  (г. Батайск, ул.  Пионерская, 102а )
ИП Чикалина Л.И.  (г. Батайск, ул.  Комарова, 101/ ул.  Серова 26 )
ООО Общество с ограниченной ответственностью "Альфа-М"  (г. Батайск, ул.  Пионерская, 101 )
ООО "ПраймТелекомЮг"  (г. Батайск, ул.  Олимпийское Кольцо, 29 А )
Гражданин Ляшенко Н.Н.  (г. Батайск, ул.  Шмидта, 22А )
Гражданин МЕРКУЛОВ В В  (г. Батайск, ул.  Коммунистическая, 141 )
Гражданин Передирий Сергей Григорьевич  (г. Батайск, ул.  Шмидта, 22А )
Гражданин ШЕВЧЕНКО М А  (г. Батайск, ул.  Шмидта, 22А )
Гражданка Кузнецова Л.В.  (г. Батайск, ул.  Коммунистическая, 141 )
ИП Афанасьева С.Н.  (г. Батайск, ул.  Авиационная, 75/ Пугачева Д.108 А )
ИП ИП Таниелова Татьяна Даниловна  (г. Батайск, пер. Талалихина, 16г )
ИП Каледина В.Г.  (г. Батайск, ул.  Шмидта, 22А )
МБДОУ Филиал Акционерного общества Производственно-технологическая компания "Модерам"  (г. Батайск, ул.  Шмидта, 9 )
ООО "Валентина и К"  (г. Батайск, ул.  Пугачева, 22 )
УЖКХ г.Батайска  (г. Батайск, ул.  Коммунистическая, 141 )
УЖКХ г.Батайска  (г. Батайск, ул.  Пугачева, 50 / Пионерская )
УЖКХ г.Батайска  (г. Батайск, ул.  Авиационная, 75/ Пугачева Д.108 А )
УЖКХ г.Батайска  (г. Батайск, ул.  Авиационная, 63 )
УЖКХ г.Батайска  (г. Батайск, ул.  Пионерская, 93/А )
УЖКХ г.Батайска  (г. Батайск, ул.  Пионерская, 35 / Комарова )
УЖКХ г.Батайска
УЖКХ г.Батайска
УЖКХ г.Батайска
УЖКХ г.Батайска
УЖКХ г.Батайска
УЖКХ г.Батайска
</t>
  </si>
  <si>
    <t>Л-222</t>
  </si>
  <si>
    <t>ООО ООО "Сбытовая компания Юг"  (г. Батайск, ул.  Комарова, 181 )</t>
  </si>
  <si>
    <t>Л-233</t>
  </si>
  <si>
    <t>ИП Баранов, ИП Кудин, КНС,ВНС, быт п. Красный Сад. 3 категория.</t>
  </si>
  <si>
    <t>ПС 110 кВ БТ3</t>
  </si>
  <si>
    <t>КЛ 6 кВ №312</t>
  </si>
  <si>
    <t>ООО «МПЮг»   2,3 категории</t>
  </si>
  <si>
    <t>КЛ 6 кВ №323</t>
  </si>
  <si>
    <t>ОАО "Батайское", быт п. Красный сад 3 категория</t>
  </si>
  <si>
    <t>КЛ 6 кВ №327</t>
  </si>
  <si>
    <t>ООО «РемЭнергоТранспорт»  1,2,3 категория</t>
  </si>
  <si>
    <t>КЛ 6 кВ №333</t>
  </si>
  <si>
    <t>Агрофирма "Красный Сад",  ООО "Агрохолод", быт п. Красный Сад. 3 категория.</t>
  </si>
  <si>
    <t>КЛ 6 кВ №340</t>
  </si>
  <si>
    <t>Батайский район электроснабжения ЭЧС-104  – СП Северо-Кавказской дирекции по энергообеспечению – СП Трансэнерго – филиала ОАО «РЖД»  ООО "Малко, АО "ВРК-1", ООО "ТехАльянс СК", ООО "РТМ", ООО НПЦ "Стрелец" 2, 3 категория</t>
  </si>
  <si>
    <t>КЛ 6 кВ №322</t>
  </si>
  <si>
    <t>ООО «Энерготранс» 3 категория</t>
  </si>
  <si>
    <t>КЛ 6 кВ №332</t>
  </si>
  <si>
    <t>ООО «РемЭнергоТранспорт»  1 категория</t>
  </si>
  <si>
    <t>КЛ 6 кВ №341</t>
  </si>
  <si>
    <t>ООО Гласс (ИП Еремин В.В.)  2 категория</t>
  </si>
  <si>
    <t>КЛ 6 кВ №345</t>
  </si>
  <si>
    <t xml:space="preserve">ИП Микадзе А.И.  (г. Батайск, ул.  Ключевая, 14 )
ООО "РостЦветОпт"  (г. Батайск, ул.  Ключевая, 10а )
</t>
  </si>
  <si>
    <t>Л-310</t>
  </si>
  <si>
    <t>ООО ООО "Батайское производственное объединение "Электросвет"  (г. Батайск, ул.  Орджоникидзе, 126 )</t>
  </si>
  <si>
    <t>Л-315</t>
  </si>
  <si>
    <t xml:space="preserve">Гражданин Лысенко Андрей Александрович  (г. Батайск, ул.  Матросова, 37 )
ИП Калюжная В.П.  (г. Батайск, ул.  Матросова, 47 )
ООО ООО СЗ "СТРОЙКОМ"  (г. Батайск, ул.  Комсомольская, 131 )
ООО "Центр Капитал"  (г. Батайск, ул.  1 Пятилетки, 12 б )
ГБУ Государственное бюджетное учреждение Ростовский экспериментальный участок Северо-Кавказского филиала Российского научно-исследоваельского института физико-химических изысканий  (г. Батайск, ул. 1-й Пятилетки,20 )
ООО Общество с ограниченной ответственностью "Золотой ключ"  (г. Батайск, ул.  Калинина, 139 )
ООО ООО СЗ "СТРОЙКОМ"  (г. Батайск, ул.  Комсомольская, 131 )
ООО ООО СЗ "СТРОЙКОМ"  (г. Батайск, ул.  Комсомольская, 131 )
ООО ООО СЗ "СТРОЙКОМ"  (г. Батайск, ул.  Комсомольская, 131 )
ООО ООО СЗ "СТРОЙКОМ"  (г. Батайск, ул.  Комсомольская, 131 )
Дубин Евгений Салимжанович  (г. Батайск, ул.  Совхозная, 20Г )
ИП КОПТЕВА Г И  (г. Батайск, ул.  1 Пятилетки, 67 )
ООО ООО СЗ "СТРОЙКОМ"  (г. Батайск, ул.  Комсомольская, 131 )
ООО ООО СЗ "СТРОЙКОМ"  (г. Батайск, ул.  Комсомольская, 131 )
ООО ООО СЗ "СТРОЙКОМ"  (г. Батайск, ул.  Комсомольская, 131 )
ООО ООО СЗ "СТРОЙКОМ"  (г. Батайск, ул.  Комсомольская, 131 )
</t>
  </si>
  <si>
    <t>Л-342</t>
  </si>
  <si>
    <t>Адм. Веселовского с/п, Веселовское МУП ЖКХ, Веселовское РАЙПО, ЗАО "Красный октябрь", МБУК "Веселовский СДК", ФГБУ "Управление "Ростовмелиоводхоз", быт х. Каракашев, гл. управление МЧС России по Ростовской обл, 3 категория</t>
  </si>
  <si>
    <t>ПС 110 кВ В1</t>
  </si>
  <si>
    <t>ВЛ 10 кВ №151</t>
  </si>
  <si>
    <t>ЗАО "Кр. Октябрь", ИП Абдурахманова, ИП Авагян А.А., ИП Афанасьев А,В., ИП афанасьев А.В,, ИП Бухарова А.С., ИП Волков М.В., ИП Гзогян С.Г., ИП Евдокимов В.А., ИП Кобыш В.И, 3 категория</t>
  </si>
  <si>
    <t>ВЛ 10 кВ №157</t>
  </si>
  <si>
    <t>ООО КЭС, ООО ПрофСервис Трейд, ОПФР по Ростовской области, ПАО Ростелеком, Прокуратура Ростовской области, ИП Пятибратов Е.Н., Управление Росреестра по Ростовской области, Филиал ФГБУ "Россельхозцентр" по РО, Халибеков А.Н., Чернов Д.Н., чуйко В.А., 3 категория</t>
  </si>
  <si>
    <t>ВЛ 10 кВ №158</t>
  </si>
  <si>
    <t>ЗАО "ДонМаслоПродукт" 3 категория</t>
  </si>
  <si>
    <t>ВЛ 10 кВ №159</t>
  </si>
  <si>
    <t>ФГБУ Управления "Ростовмеливодхоз" 3 категория</t>
  </si>
  <si>
    <t>КЛ 6 кВ №104</t>
  </si>
  <si>
    <t>МБУК ВСП "Верхнесоленовский  СДК", МБОУ Ленинская СОШ, ООО "ЕЭС Гарант"  3 категория</t>
  </si>
  <si>
    <t>ПС 110 кВ В10</t>
  </si>
  <si>
    <t>ВЛ 10 кВ №10-03</t>
  </si>
  <si>
    <t>ЗАО "Нива", ИП Глава КФХ Карпенко Вячеслав Викторов 3 категория</t>
  </si>
  <si>
    <t>ВЛ 10 кВ №10-09</t>
  </si>
  <si>
    <t>Веселовское МУП ЖКХ, ЗАО "Нива", КФК Выбор, население х. Ленинский,  3 категория</t>
  </si>
  <si>
    <t>ВЛ 10 кВ №10-05</t>
  </si>
  <si>
    <t>ЗАО "шахаевское", Веселовское МУП ЖКХ, 3 категория</t>
  </si>
  <si>
    <t>ПС 110 кВ В2</t>
  </si>
  <si>
    <t>ВЛ 10 кВ №201</t>
  </si>
  <si>
    <t xml:space="preserve"> Колокольчик, МБОУ М-балабинская СОШ, МБУЗ "ЦРБ Веселовского района РО, ПАО "Газпромраспределение Ростов-на-Дону, ПАО Ростелеком, население х. Балабинка, х. Спортный , 3 категория</t>
  </si>
  <si>
    <t>ВЛ 10 кВ №207</t>
  </si>
  <si>
    <t>Публичное акционерное общество Ростелеком", Веселовское РАЙПО,  ФГБУ "Управление" Ростовмелиоводхоз", МБУЗ "ЦРБ" Веселовского района</t>
  </si>
  <si>
    <t>ПС 35 кВ В3</t>
  </si>
  <si>
    <t>ЗАО "ТНК Юг"-Российская Федерация, Веселовское МУПЖКХ</t>
  </si>
  <si>
    <t>ВЛ 10 кВ №309</t>
  </si>
  <si>
    <t>ООО "Дорожник", ООО "ЭНЕРДЖИ ГРУПП" 3 категория</t>
  </si>
  <si>
    <t>ПС 35 кВ В5</t>
  </si>
  <si>
    <t>ВЛ 10 кВ №501</t>
  </si>
  <si>
    <t>АО "Металлоторг" 3 категория</t>
  </si>
  <si>
    <t>ПС 110 кВ ГТП</t>
  </si>
  <si>
    <t>КЛ 6 кВ №09</t>
  </si>
  <si>
    <t>ООО "НИП Сервис" 1 категория</t>
  </si>
  <si>
    <t>КЛ 6 кВ №10</t>
  </si>
  <si>
    <t>ООО "НИП Сервис" 1.2  категория</t>
  </si>
  <si>
    <t>КЛ 6 кВ №21</t>
  </si>
  <si>
    <t>ООО "Энерготранс" 3 категория</t>
  </si>
  <si>
    <t>ПС 110 кВ НГ5</t>
  </si>
  <si>
    <t>КЛ 6 кВ №508</t>
  </si>
  <si>
    <t>ФКУ СИЗО-3 ГУФСИН России по РО 2 категория</t>
  </si>
  <si>
    <t>КЛ 10 кВ №553</t>
  </si>
  <si>
    <t>КЛ 10 кВ №554</t>
  </si>
  <si>
    <t>ООО «Сетевая компания «Тесла» 3 категория</t>
  </si>
  <si>
    <t>ПС 110 кВ НГ6</t>
  </si>
  <si>
    <t>КВЛ 6 кВ №602</t>
  </si>
  <si>
    <t>ПАО "МАГНИТ" 2 категория</t>
  </si>
  <si>
    <t>ПС 110 кВ НЗПМ</t>
  </si>
  <si>
    <t>КЛ 6 кВ №24</t>
  </si>
  <si>
    <t>ООО "Спец-энерго" ООО ИЦ ГИСМ" 1,2,3 категории</t>
  </si>
  <si>
    <t>КЛ 6 кВ №9</t>
  </si>
  <si>
    <t>КЛ 6 кВ №17</t>
  </si>
  <si>
    <t>ООО "Энерготранс" ООО "Фронтекс Плюс" 3 категория</t>
  </si>
  <si>
    <t>КЛ 6 кВ №19</t>
  </si>
  <si>
    <t>ГОРЭЛ_ТРАНС ЯЧЕЙКА-10 ТЯГ_4 РАБ_В/НЗПМ/АСКУЭ</t>
  </si>
  <si>
    <t>Л-10</t>
  </si>
  <si>
    <t>ЗЕМЕЛЬНАЯ КАДАСТ_ПАЛ/БАКЛАНОВСКИЙ,96/2/ТП-83</t>
  </si>
  <si>
    <t>Л-20</t>
  </si>
  <si>
    <t xml:space="preserve">"Космос" Т-2-ССО
пр-кт Баклановский, д.200, РАЗДОРОВ А.В-ССО
ДОХОДНЫЙ ДОМ/ул. Крылова, 13/-ССО
ДОХОДНЫЙ ДОМ/ул. Крылова, 13/-ССО
САЛЬКИНОВ С.С./СКЛАД/ тупик ОСЕННИЙ,8А/-ССО
ТАНАИС-ГАРАЖН_КООП_ГСК/Р-Н ТАКСОПАРКА-ССО
ООО ПросторГрупп/НЕЖИЛ_ПОМЕЩЕН/КРАЙНЯЯ,2Д
ГОРЭЛ_ТРАНС ДЕПО/БУДЕННОВСКАЯ,188/
ОПТОВО-ПРОДОВОЛЬСТВЕН_БАЗА/ЗЕЛЕНАЯ,7/
УПРАВЛ_МЕХАНИЗАЦ_N3-ПРОИЗ_УЧ-К/ДОБРОЛЮБОВА,176
ОРЕШИН Ю.Н./ДОБРОЛЮБОВА,169/
ООО ТРАНСМАШПОЛИМЕР НПК/ДОБРОЛЮБОВА,178/
ГОРЭЛ_ТРАНС ЯЧЕЙКА-10 ТЯГ_4 РАБ_В/НЗПМ/АСКУЭ
ОКТБ 'ОРБИТА'-Т2РАБ/МИХАЙЛОВСКАЯ,164А/
МАШИНОСТР_КОЛ-Ж-ГЛ_КОРПУС/КИРОВА,166/
ООО ПРАЙМТЕЛЕКОМЮГ/МИХАЙЛОВСКАЯ,166
ООО ПЛАСТИК ЭНТЕРПРАЙЗ/МИХАЙЛОВСКАЯ,164А
ГОР_СТАНЦ_ПО БОРЬБЕ С БОЛЕЗ_ЖИВОТН/СКРЯБИНА,5/
ЦЕРКОВЬ ЕВАНГ_ХРИСТИАН БАПТ-КИРХА/КИРОВА,159/
БАЛАКАЙ И.В-ЛИЛИЯ/МИХАЙЛОВСКАЯ/ТРОИЦКАЯ
ООО КОМПОЗИТ НЧК/ЦЕХ МЕТ_РЕМ В1 ТП-62/КРАЙНЯЯ,2
ДИРАЦУЯН В.В-АБОН.ТП1071/БАКЛАНОВСКИЙ,172
ДОНСКОЙ КАДЕТСК.КОРПУС ТП-151/БАКЛАНОВСКИЙ,89
АО ТД ПЕРЕКРЕСТОК/БУДЕННОВСКАЯ,173А
ДЕЛОВОЙ ДОМ/НЕЖИЛ_ПОМЕЩ/БАКЛАНОВСКИЙ,200Б
АРАМЯН М.Х./БАКЛАНОВСКИЙ,196А/
ДГХ-СВЕТОФОРЫ 88ШТ/ПЕРВОМ.Р-ОН/,
ООО АВТОДОР/РОСТОВСКОЕ ШОССЕ,0 ТП-102
КОРНИЛОВ А.Н./НЕЖИЛ_ПОМЕЩЕН/БАКЛАНОВСКИЙ,105В
ООО МРТ ПЛЮС Н/СТРОЙКА/БАКЛАНОВСКИЙ,140/
ООО "ГАРАНТ ЭНЕРГО"НЕЖИЛ_ПОМЕЩ/БАКЛАНОВСКИЙ,130А
</t>
  </si>
  <si>
    <t>Л-29</t>
  </si>
  <si>
    <t>Ростовская дистанция электроснабжения ЭЧС СКЖД</t>
  </si>
  <si>
    <t>ПС 110 кВ Р31</t>
  </si>
  <si>
    <t>КЛ 6 кВ №31-01</t>
  </si>
  <si>
    <t>ООО "МГТ Империал", ООО "РММП-Зерно"</t>
  </si>
  <si>
    <t>КЛ 6 кВ №31-38</t>
  </si>
  <si>
    <t>АО « НЗНП» филиал «Ростовский» 1 категория</t>
  </si>
  <si>
    <t>КЛ 6 кВ №31-15</t>
  </si>
  <si>
    <t>АО «Юг-Руси» 2 категория</t>
  </si>
  <si>
    <t>КЛ 6 кВ №31-18</t>
  </si>
  <si>
    <t>КЛ 6 кВ №31-31</t>
  </si>
  <si>
    <t>ООО «ВнешТоргПорт» 3 категория</t>
  </si>
  <si>
    <t>КЛ 6 кВ №31-32</t>
  </si>
  <si>
    <t>АО "Ростовводоканал" 1 категория</t>
  </si>
  <si>
    <t>КЛ 6 кВ №31-34</t>
  </si>
  <si>
    <t>ООО "МегаМаг" 1 категория</t>
  </si>
  <si>
    <t>КЛ 6 кВ №31-36</t>
  </si>
  <si>
    <t>КЛ 6 кВ №31-37</t>
  </si>
  <si>
    <t>КЛ 6 кВ №31-42</t>
  </si>
  <si>
    <t>ООО "РемЭнергоТранспорт" 3 категория</t>
  </si>
  <si>
    <t>КЛ 6 кВ №31-43</t>
  </si>
  <si>
    <t>ООО "Стеллар" 3 категория</t>
  </si>
  <si>
    <t>КВЛ 6 кВ №31-45</t>
  </si>
  <si>
    <t>КЛ 6 кВ №31-46</t>
  </si>
  <si>
    <t>КЛ 6 кВ №31-47</t>
  </si>
  <si>
    <t xml:space="preserve">ООО «Ростовский морской  мультимодальный порт»   (РММП)      3 категория                             </t>
  </si>
  <si>
    <t>КЛ 6 кВ №31-06</t>
  </si>
  <si>
    <t>ЗАО Сыродельный завод</t>
  </si>
  <si>
    <t>ПС 110 кВ СМ1</t>
  </si>
  <si>
    <t>КВЛ 10 кВ №104</t>
  </si>
  <si>
    <t>ЗАО Сыродельный завод, 3 категория</t>
  </si>
  <si>
    <t>ООО "Калитвинский МПК", 3 категория</t>
  </si>
  <si>
    <t>ВЛ 10 кВ №115</t>
  </si>
  <si>
    <t>филиал ФГБУ "Управление Ростовмеливодхоз", быт г. Семикаракорск, ООО "Ростгаз", ОАО "Агровита Сортсемовощ", ОАО "Донаэродорстрой", ОАО "Родник", ООО "ИХТИС", ГУ "Ростовский ЦГМС и Р", ГП РО Семикаракорскоек ДРСУ, ИП Гурина И.И., ИП Новохатская Н.В., ИП Олейник Л.Д., ИП Юзефов Н.Н., МБДОУ Дет. сад "Сказка", ОАО "Ремонтник", филиал ПАО "Россети Юг" - "Ростовэнерго" дисп. связь, ИП Добровольский В.Н., ИП Елкина В.К., ИП Кудряшов П.И., ООО "Агротехник", ООО "БеларусЮгСервис", ООО "Газэнергосеть", ЗАО "Аксинья", 3 категория</t>
  </si>
  <si>
    <t>ВЛ 10 кВ №125</t>
  </si>
  <si>
    <t>Администрация Ново-Золотовского с/п, быт ст. Ново-Золотовская, быт х. Молчанов, быт х. Чебачий, ПАО "Ростелеком", ОАО "Ростовоблгаз", ООО "Задонье", ООО "Дельта Дон", ООО "Инкубатор", ООО "Лидер", ООО "Урал Дон",  МБОУ Ново-Золотовская СОШ, МБОУ Чебачинская СОШ, МБУ "Городской культурно-досуговый центр", МУЗ ЦРБ ФАП х. Молчанов, МУЗ ЦРБ ФАП х. Чебачий, МУЗ ЦРБ ФАП ст. Ново-Золотовская, ИП Дремачев В.Я., ИП Калюжнова О. А., ИП Колесник Л.А., ИП Коньшин В.Е., ИП Малыхин А.В., ИП Милицкий П.П., ИП Ткачева Н.П. МБДОУ Дет. сад "Теремок", МБДОУ Дет. сад "Лазорики", 3 категория</t>
  </si>
  <si>
    <t>КВЛ 10 кВ №127</t>
  </si>
  <si>
    <t xml:space="preserve">ИП Соколова Наталья Хасяновна
ИП Соколова Наталья Хасяновна
ООО "Астеррас"
ООО "Астеррас"
</t>
  </si>
  <si>
    <t>Л-116</t>
  </si>
  <si>
    <t xml:space="preserve">ИП Панькин Илья Николаевич
Горяинов Сергей Евгеньевич
ИП Макиенко Валентина Владимировна
Местная религиозная организация православный Приход Храма иконы Пресвятой Богородицы "Казанская" города Семикаракорска Ростовской области Религиозной организации "Волгодонская Епархия Русской Православной Церкви (Московский Патриархат)"
Олейников Михаил Леонидович
Якимова Елена Николаевна
Побежимов Геннадий Павлович
ИП Уставщиков Виталий Петрович
Яицкова Людмила Анатольевна
ИП Малыхин Александр Васильевич
Харламова Нина Прокопьевна
Литвишкова Ирина Анатольевна
Писаренко Юрий Витальевич
ИП глава крестьянского (фермерского) хозяйства Марычева Светлана Александровна
ИП Анисимов Вадим Георгиевич
ИП Семионов Александр Николаевич
ИП Кокошко Екатерина Александровна
Соловьев Павел Александрович
Сидорова Аурика Владимировна
ООО "Восток"
Процевская Людмила Анатольевна
ИП Михеев Андрей Васильевич
ИП Шарикалов Владимир Валерьевич
Трухачев Алексей Валериевич
Зенцева Галина Пантилеевна
Евграфова Татьяна Леоновна
Дедов Виталий Викторович
ОАО "Ремонтник"
Черевков Сергей Васильевич
Харламова Нина Прокопьевна
Симакова Татьяна Анатольевна
Готфрид Виталий Викторович
Усть-Донецкое государственное автономное учреждение Ростовской области "Лес"
Шибаев Сергей Павлович
ЗАО "Мет-Инвест"
ИП Пирогов Александр Михайлович
Швецова Светлана Анатольевна
ИП Малыхин Александр Васильевич
Антанесян Овсеп Гайкович
Сапрыкин Михаил Юрьевич
Иванов Василий Евгеньевич
ИП Землякова Наталья Геннадьевна
Бостанов Вадим Владимирович
Петросян Мелания Вачиковна
ОАО "Пищевик"
Стрюк Денис Игоревич
Кубанкина Татьяна Валентиновна
Пилоян Эдгар Ишханович
Понадцов Александр Сергеевич
Шароян Седа Меружановна
Иванов Василий Евгеньевич
Андрианова Валентина Сергеевна
Трухачев Алексей Валериевич
ИП Асташов Николай Григорьевич
Трясорукова Надежда Филипповна
Олейников Михаил Леонидович
ИП Арсенов Наири Арсенович
Кузнецова Людмила Семеновна
ИП Велисейко Василий Николаевич
Мачуло Сергей Павлович
Янов Игорь Петрович
Московченко Нина Николаевна
Семикаракорский ПК
Уваров Владимир Никифорович
Турапина Светлана Сергеевна
Щербаков Вячеслав Александрович
Писаренко Юрий Витальевич
ИП Арутюнян Алвард Карленовна
Щербаков Вячеслав Александрович
ООО "Семикаракорская рыба"
ООО "Элитная Строительная Керамика"
ИП Калтахчян Артур Левонович
ООО "Ростовский бройлер"
ИП Малыхин Александр Васильевич
ИП Родихин Павел Владимирович
АО "ИКС 5 Недвижимость"
Рябцев Андрей Михайлович
ООО "КЭС" (ул. Калинина, 164, ММ "Пилястра")
ООО "КЭС" (ул. Мельничная, 17, ММ ООО МагнитЭнерго: ИП Турапина Т.С. РО)
Удмуртский филиал ООО «ЕЭС-Гарант»
ИП Байрамов Магеррам Ильхам оглы
Касьмин Сергей Викторович
ООО "РН-Энерго"
ООО "Семикаракорская рыба"
ИП глава крестьянского (фермерского) хозяйства Юзефов Николай Николаевич
ООО "РН-Энерго"
</t>
  </si>
  <si>
    <t>Азоврыбвод, 3 категория</t>
  </si>
  <si>
    <t>ПС 110 кВ СМ2</t>
  </si>
  <si>
    <t>ВЛ 10 кВ №206</t>
  </si>
  <si>
    <t>ООО "Ростовский бройлер", 1 категория</t>
  </si>
  <si>
    <t>ВЛ 10 кВ №215</t>
  </si>
  <si>
    <t>ООО "Исток", ПАО "Ростелеком", МБУК "СДК Топилинского с/п, МБОУ СОШ Шаминская, 2.3 категория быт</t>
  </si>
  <si>
    <t>ПС 35 кВ СМ8</t>
  </si>
  <si>
    <t>ВЛ 10 кВ №805</t>
  </si>
  <si>
    <t>МБУК "Золотаревский СДК", Администрация Золотаревского с/п, ГБУ РО "ЦРБ" в Семикаракорском районе, бытовые потребители</t>
  </si>
  <si>
    <t>ВЛ 10 кВ №810</t>
  </si>
  <si>
    <t>ФГКУ "1 отряд ФПС по РО", МБОУ  "Слободская СОШ", Администрация Сусатского с/п, АО "РостовАвтоДор"</t>
  </si>
  <si>
    <t>ПС 35 кВ СМ9</t>
  </si>
  <si>
    <t>ВЛ 10 кВ №903</t>
  </si>
  <si>
    <t>ИП Глава К(Ф)Х Тращенко М.А., Филиал ПАО "Газпром газораспределение Ростов-на-Дону", ООО "Семикаракорская рыба", Газпром энергосбыт"</t>
  </si>
  <si>
    <t>КВЛ 10 кВ №904</t>
  </si>
  <si>
    <t>МУП ЖКХ "Гранит", ООО "Слободская сагва"</t>
  </si>
  <si>
    <t>ВЛ 10 кВ №911</t>
  </si>
  <si>
    <t>ГБУ РО "ЦРБ" в Семикаракорском районе, ПТПО "Семикаракорское", ООО "Региональная сбытовая компания"</t>
  </si>
  <si>
    <t>ВЛ 10 кВ №912</t>
  </si>
  <si>
    <t>ИП Зеленова ИА., ИП лукьянченко И.Г., ООО "ДОРТЕХСТРО", ООО "Мир", эйснер А.Ф., скворцов А.Г., ИП Дюков М.А., ИП Балык Л.А., Калюжный П.В., ГКУЗ "ЦММР "Резерв" ИП Грибов И.И.,  3 категория</t>
  </si>
  <si>
    <t>ПС 35 кВ АС14</t>
  </si>
  <si>
    <t>КВЛ 10 кВ №14-06</t>
  </si>
  <si>
    <t>ЗАО "Аксайская Нива", ПАО "Мегафон", ФГКУ "495 Спасательный центр МЧС России", быт п. Ковалевка, ГКУЗ "ЦММР", ГНУ Донской НИИСХ Россельхозакадемии, ГОУ ВПО ДГТУ, ЗАО "Титул", ИП Воронцов А.А.,  ИП Гоцман С.Г., ИП Захаревич, ИП Зеленова И.А., ИП Яковлева С.В., МДОУ Дет. сад №21, ОАО "Ростовгоргаз", ООО "ФЛЭШ", ООО "Орбита", ООО "КЭС", ООО "Донской Металл", СТ "Витязь", СТ "Заря", СТ "Надежда - Ива", ФГУП Почта России, ФГКУ "Донской СЦ МЧС России", филиал ОАО ЮТК, ФГУП РостНИИрадиосвязь, ООО Югспецоборудование, ООО "Хлебокомбинат", 2,3 категории</t>
  </si>
  <si>
    <t>КВЛ 10 кВ №14-07</t>
  </si>
  <si>
    <t xml:space="preserve">ОАО ССРЗ "Мидель", г. Аксай, ул. Набережная, 199-ССО
АГРОТОРГ/ПЯТЁРОЧКА-ССО
СК Альянс ООО/ЯРДИЗ ООО/НЕЖИЛОЕ ПОМЕЩЕНИЕ-ССО
ДУБРАВА-СТОЛЯРН_ЦЕХ/УЛ.ЛУНАЧАРСКОГО,16А-ССО
ТЕРМАЛАЯН ЕЛЕНА НИКОЛАЕВНА/НЕЖИЛОЕ ПОМЕЩЕНИЕ 5-ССО
ТЮМЕНЦЕВ АЛЕКСАНДР КОНСТАНТИНОВИЧ/НЕЖИЛОЕ ПОМЕЩЕНИЕ № 2-ССО
НПО ПРОФЕС_УЧИЛИЩЕ N57/В2/УЛ.ШЕВЧЕНКО,156
ЛИПОВИЧ А.Г. ТП-3013/1000кВА/УЛ.ЧАПАЕВА,175
МОНОЛИТ ПК/НЕЖИЛОЕ ЗДАНИЕ (РЫБЦЕХ)/УЛ.ЧАПАЕВА,303Д
ММ" Амбон"
ЕРЕМИН СЕРГЕЙ ВЛАДИМИРОВИЧ ИП/ЗЕМЕЛЬНЫЙ УЧАСТОК
АГРОТОРГ/ПЯТЁРОЧКА
</t>
  </si>
  <si>
    <t>ПС 35 кВ АС2</t>
  </si>
  <si>
    <t>Л-201</t>
  </si>
  <si>
    <t>АДМИНИСТРАЦИЯ АКСАЙСКОГО Г/П/СЕПТИК-КАНАЛИЗАЦИОННОЕ СООРУЖЕН,  БИБЛИОТЕКА, БЛАГОУСТРОЙСТВО И ЖКХ /СВЕТОФОР/ЧАПАЕВА 3 СОШ, ВОСКРЕСНАЯ ШКОЛА, ГАЗПРОМ ГАЗОРАСПРЕДЕЛЕНИЕ, ГУВД ПО РО/РЕАБЕЛИТАЦИОННЫЙ ЦЕНТР, ДЕМИН В.Ю/МАГАЗИН/УЛ.ОКТЯБРЬСКАЯ, 36А, МАКАРОВА И.И./ЗЕМ.УЧАСТОК К.Н. 61:02:0120157:51, МАКСИМОВ Н.В./МАГАЗИН, НИКОЛЬСКИЙ ХРАМ/СТРОИТЕЛЬСТВО, УПРАВЛЕНИЕ ФСБ РОССИИ ПО РО, УШАКОВА/РЕЧНАЯ/ЖУКОВСКОГО оп№1, СЛУЖБА ЭКСПЛ_АДМ_ЗДАНИЙ АДМ-ЦИИ/ЧАПАЕВА,324быт</t>
  </si>
  <si>
    <t>АГРОТОРГ/ПЯТЁРОЧКА, ГАРАЖНЫЙ КООПЕРАТИВ ЗВЕЗДА, ДК МОЛОДЕЖНЫЙ МБУК/НЕЖИЛОЕ ЗДАНИЕ, ЗАБОЛОТНАЯ И.Ф., ИГНАТЕНКО М.Г. ИП/ЗЕМЕЛЬНЫЙ УЧАСТОК ПОД АВТОМОЙКУ, КАЧАЛОВ ВЛАДИМИР СЕРГЕЕВИЧ, МДОУ №37 ЗВЕЗДОЧКА Д/С, МИРОНОВА Е.А., ТАМАРА ООО, БЛАГОУСТРОЙСТВО И ЖКХ  /СВЕТОФОР/ТП-345, ЭНЕРДЖИ ГРУП ООО/ГРИБОВ СЕРГЕЙ СЕРГЕЕВИЧ/ЗЕМЕЛЬНЫЙ УЧАСТОК, ПМК РСВС , ДОНЭНЕРГО Ф-Л ТЕПЛ_СЕТИ КОТЕЛ_N8, ЭНЕРГОСБЫТ ЮГА ООО/ИЛЬЧУК А.Г./НЕЖИЛОЕ ПОМЕЩЕНИЕ, быт</t>
  </si>
  <si>
    <t>Л-208</t>
  </si>
  <si>
    <t>Администрация Верхнеподпольненского с/п, быт х. Алитуб, МУЗ Аксайская ЦРБ, МУК Верхнеподпольненского СДК, ФГУП завод "Рубин", ИП Ерофеева Т.В., ИП Лысенкол В.М., ИП Швачко О.П., 3 категория</t>
  </si>
  <si>
    <t>ПС 35 кВ АС5</t>
  </si>
  <si>
    <t>Быт СНТ "Заречный", ИП Говорухин Н.Е., ИП Ткаченко Е.Р., 3 категория</t>
  </si>
  <si>
    <t>КВЛ 10 кВ №505</t>
  </si>
  <si>
    <t>Адм. Щепкинского с/п, быт. Х. Красный, ИП Шумченко И.В., МДОУ д/с №24, МОУ Октябрьская СОШ, МУК Октябрь. СДК, ОАО Аксайский межрайгаз, 3 категория</t>
  </si>
  <si>
    <t>ПС 35 кВ АС7</t>
  </si>
  <si>
    <t>ВЛ 10 кВ №701</t>
  </si>
  <si>
    <t>ООО "Меркурий", ДГТУ, ИП Неркарарян, ООО Югспецоборудования, 3 категория</t>
  </si>
  <si>
    <t>ВЛ 10 кВ №702</t>
  </si>
  <si>
    <t>ИП Борзых В.В., ИП Говоров В.А., ИП зацарная Л.В., ИП Кобзарь А.С., ИП Коробкина И.В., ИП Ольховская Т.В., МУК Рассвет, ООО Транспортная компания "Ровер-Дон", ООО ОРП Ростовское, ООО Рассвет. КООП, 3 категория</t>
  </si>
  <si>
    <t>КВЛ 10 кВ №704</t>
  </si>
  <si>
    <t>ООО "Донресурс", ООО "КЭС", ООО "Маркет М", ООО "Аграрное", ИП Кудря О.А., ООО "РА Производство", ФГУП РНИИрад. Полигон, ООО Меркурий, 2.3 категория</t>
  </si>
  <si>
    <t>КВЛ 10 кВ №705</t>
  </si>
  <si>
    <t xml:space="preserve">ООО "РУС ДИЗАЙН", ООО "АксайСтройБизнес", ООО "ГУЖФ", ООО "МегаСтрой", ООО "Транзит", ООО "ЮТЗ", ООО Аксинья, ООО Золотой колос, ООО "УК"ДМ", ООО "Фирма Элмико", ООО "Батайдорсервис",  3 категория </t>
  </si>
  <si>
    <t>КВЛ 10 кВ №706</t>
  </si>
  <si>
    <t xml:space="preserve"> ООО "Техпласт", ООО "И-Транс", ИП Газалов , Ростоввинзавод, АО "Донэнерго", быт п.Реконсруктор, быт х.Б.Лог  3 категория</t>
  </si>
  <si>
    <t>ПС 35 кВ АС8</t>
  </si>
  <si>
    <t>КВЛ 6 кВ №801</t>
  </si>
  <si>
    <t>ООО СХП "Вант", "Автолюбитель-Юг", СХП "Гармония", ДНТ Восход, с/т "Надежда", НДТ "Мелиоратор", ООО "Эверест", ИП Бубликов, АО "Донэнерго", быт п.Реконструктор, п.Пчеловодный 3 категория</t>
  </si>
  <si>
    <t>КВЛ 6 кВ №802</t>
  </si>
  <si>
    <t>ОАО "АПМК РСВС", СНТ Виктория, ООО "Мегалит", ИП Творогов, ОАО "Аксайская Нива", ИП Колесов, ООО "Стройспецмонтаж", "Аксайское молоко", ООО "Техн.центр", АО "Донэнерго", быт х. Большой Лог, быт пос.Российский, Зайцево         3 категория</t>
  </si>
  <si>
    <t>КВЛ 6 кВ №804</t>
  </si>
  <si>
    <t>ОАО АПМК РСВС, ООО "Форпост - Юг", КФХ"Каменский и сыновья", ООО" Интерплекс", ООО"Донагропромсервис", c/т "Мичуринец",ИП Лиманский , АО "Донэнерго", быт х. Б.Лог, г.Аксай 3 категория</t>
  </si>
  <si>
    <t>КВЛ 6 кВ №805</t>
  </si>
  <si>
    <t>ИП Чеканов, ООО "Электро-Дельта: , ЗАО "КСИЛ", ООО "Русские башни",ИП Павлова, ИП Ивахненко, ИП Попов , ИП Савченко, ИП Далакян, ИП Сафарян, ИП Григорян, с/т "Подводник", СНТ Керамик, снт Акрос, СХП "Искра", СТ "Аксай", Южтелекомрегион, ООО "Технопласт" , Агропромыш.комплекс Аксай, ИП Бибиков, ИП Зарубин, АО "Донэнерго", быт п. Опытный   3 категория, ИП Юханов 2 категория</t>
  </si>
  <si>
    <t>КВЛ 6 кВ №806</t>
  </si>
  <si>
    <t>ООО "Аспект", с/т "Алмаз", ООО"Кварта-1, ДНТ Волна, КФХ Новиков, ИП Капелюшный, ООО"Аксайск.кирпичный з-д", ООО "Интербиотех", ООО"Подводгазсервис",  ИП Телегин , ИП Рогальский, ООО "Реконструктор",ИП Лобова, ИП Чевычалов, ООО "СМК Интер", ИП Костанян , АО "Донэнерго", ОАО «Оборонэнерго», КП Бусинка, быт  х. Большой Лог, быт п. Российский                              3 категория</t>
  </si>
  <si>
    <t>КВЛ 6 кВ №807</t>
  </si>
  <si>
    <t>ООО "Энерготранс" ДНТ "Гидромеханизатор" 3 категория</t>
  </si>
  <si>
    <t>ПС 35 кВ БТ4</t>
  </si>
  <si>
    <t>КЛ 6 кВ №403</t>
  </si>
  <si>
    <t xml:space="preserve">ИП Андреянченко Н.В.  (г. Батайск, ул.  Коммунистическая, 41 А )
ИП ЛОГВИНОВА Ю А  (г. Батайск, ш. Восточное, 6 )
ИП ООО СК "ЭНЕРГИЯ"-ООО "АКРОН СКРАП Ростов"  (г. Батайск, ул.  Можайского, 68 )
НАМОЯН Т.М.  (г. Батайск, ул.  Гоголя, 146Б )
ОАО "РЖД"  (г. Батайск, ул.  Можайского, 72 )
ООО "Дон-Батюшка"  (г. Батайск, ш. Восточное, 1А/1 )
ООО "КЭС" (г. Батайск, ул.  Ленинградская, 35 (магазин))
ООО "Строймашсервис- Батайск"  (г. Батайск, ш. Восточное, 6А )
ООО "Строймашсервис- Батайск"  (г. Батайск, ул.  Речная 2-я, 17 )
ООО "Творога Дона"  (г. Батайск, ул.  Можайского, 68 )
ПАО ПАО "ТНС Энерго Кубань"  (г. Батайск, ул.  Коммунистическая, 46А )
УЖКХ г.Батайска  (г. Батайск, пер. Семашко, 1/Коммунистическая,10 )
Хдрян Ю.Ш.  (г. Батайск, ул.  Гоголя, 146 а )
Гражданин Асатрян С.Н.  (г. Батайск, ул.  Коммунистическая, 49 )
Гражданин Оганесян М.С.  (г. Батайск, ш. Восточное, 6 )
ИП Просвирова Ирина Витальевна  (г. Батайск, ул.  Речная 2-я, 17 )
ИП Свистунов Николай Александрович  (г. Батайск, ул.  Можайского, 48 А )
Хдрян Гюлизар Кайрамановна  (г. Батайск, ул.  Коммунистическая, 47 )
БГО "Общество охотников и рыболовов"  (г. Батайск, ш. Восточное, 3 )
Гражданин Круглов А.В.  (г. Батайск, ул.  Гоголя, д. 144 )
Гражданин ОГАНЕСЯН М М  (г. Батайск, ш. Восточное, 6В )
Гражданин Хдрян Шакир Каграманович  (г. Батайск, ул.  Гоголя, 142а )
ООО Общество с ограниченной ответственностью "Эко-Тара"  (г. Батайск, ул.  Можайского, 74 )
ООО ООО "Константа"  (г. Батайск, ул.  Можайского, 17 )
ФКУ "СЕВКАВУПРАВТОДОР"  (МОСТ ЧЕРЕЗ Ж.Д. )
ФКУ "СЕВКАВУПРАВТОДОР"  (ЮЖНЫЙ ПОДЪЕЗД Г. РОСТОВУ КМ-9 )
ФКУ "СЕВКАВУПРАВТОДОР"  (Южный подъезд к г. Ростов-на-Дону км 7+350 )
ИП Перницкий Н.Л.  (г. Батайск, ул.  Некрасова, 37А )
УЖКХ г.Батайска  (г. Батайск, ул.  РЕЧНАЯ - ул.  ЛЕНИНГРАДСКАЯ )
УЖКХ г.Батайска  (г. Батайск, ул.  Коммунистическая, 46А )
УЖКХ г.Батайска
УЖКХ г.Батайска
</t>
  </si>
  <si>
    <t>Л-407</t>
  </si>
  <si>
    <t>ООО "Ю-ПАРК" 3 категория</t>
  </si>
  <si>
    <t>КЛ 6 кВ №409</t>
  </si>
  <si>
    <t>ТАНДЕР ЗАО ФИЛИАЛ В г.ШАХТЫ/МАГАЗИН МАГНИТ/БУДЁННОВСКАЯ,94</t>
  </si>
  <si>
    <t>ПС 35 кВ НГ1</t>
  </si>
  <si>
    <t>ПУ ГОРГАЗ, ДГХ-КАСКАД 15-105/ЩОРСА/ОСТРОВСКОГО/</t>
  </si>
  <si>
    <t>ЛЕНТА контр МТЦ В-2</t>
  </si>
  <si>
    <t>Л-111</t>
  </si>
  <si>
    <t>Юридические лица, Физ. лица г. Новочеркасск</t>
  </si>
  <si>
    <t>ПС 35 кВ НГ9</t>
  </si>
  <si>
    <t>Л-909</t>
  </si>
  <si>
    <t>АО "Бакланниковское", ГБУ РО "ЦРБ" в Семикаракорском районе, МБОУ Бакланиковская ООШ, Администрация Бакланниковского с/п 2 и 3 категория</t>
  </si>
  <si>
    <t>ПС 35 кВ СМ11</t>
  </si>
  <si>
    <t>ВЛ 10 кВ №11-07</t>
  </si>
  <si>
    <t xml:space="preserve">Курдюмова Мария Андреевна
ООО "Прод-Агро"
ИП Шерстюк Татьяна Николаевна
Васильченко Александр Петрович
Ким Наталья Степановна
Ли Константин Мен-Хонович
Ли Юрий Менхоевич
ООО "Прод-Агро"
Пак Ирина Анатольевна
ИП Курдюмова Жанна Васильевна
</t>
  </si>
  <si>
    <t>Л-1101</t>
  </si>
  <si>
    <t xml:space="preserve">Панюшкина Татьяна Николаевна
ИП Абрамян Арташес Арами
</t>
  </si>
  <si>
    <t>Л-1105</t>
  </si>
  <si>
    <t>Энергорайон КС «Янтарное» (входит в энергорайон «КС Платовское»)</t>
  </si>
  <si>
    <t>ООО КЗ Ростсельмаш</t>
  </si>
  <si>
    <t>ПС 110 кВ ГПП-2</t>
  </si>
  <si>
    <t>КЛ 6 кВ Р-8</t>
  </si>
  <si>
    <t>КЛ 6 кВ Р-4</t>
  </si>
  <si>
    <t>КЛ 6 кВ Р-10</t>
  </si>
  <si>
    <t>КЛ 6 кВ Ф-1</t>
  </si>
  <si>
    <t>ПС 110 кВ ГПП4</t>
  </si>
  <si>
    <t>Л-404</t>
  </si>
  <si>
    <t>КЛ 6 кВ Л-411</t>
  </si>
  <si>
    <t>КЛ 6 кВ Л-421</t>
  </si>
  <si>
    <t>КЛ 6 кВ Л-436</t>
  </si>
  <si>
    <t>КЛ 6 кВ Л-442</t>
  </si>
  <si>
    <t>КЛ 6 кВ Л-445</t>
  </si>
  <si>
    <t>ООО "Донэнерготранзит" гостиничный комплекс "Хаятт", быт 2 категория</t>
  </si>
  <si>
    <t>ПС 110 кВ Песковская</t>
  </si>
  <si>
    <t>КЛ 6 кВ №22-03</t>
  </si>
  <si>
    <t>КЛ 6 кВ №22-10</t>
  </si>
  <si>
    <t>ООО «Управляющая компания «Пять морей»                                        1.3 кетегория</t>
  </si>
  <si>
    <t>КЛ 6 кВ №22-16</t>
  </si>
  <si>
    <t>КЛ 6 кВ №22-15</t>
  </si>
  <si>
    <t>ООО "Панорама"</t>
  </si>
  <si>
    <t>Л-2201</t>
  </si>
  <si>
    <t>ООО "Специализированный засторойщик "Панорама-3"</t>
  </si>
  <si>
    <t>Л-2202</t>
  </si>
  <si>
    <t xml:space="preserve">ООО "АЛЬЯНС"
ОАО "Ростовский проектно-изыскательский и научно-исследовательский институт рыбного хозяйства"
ООО "МАГНИТЭНЕРГО"
ИП Кириченко Лев Дмитриевич
ООО "Новотекс"
ИП Литвиненко Виктор Александрович
ИП Даденко Евгений Евгеньевич
ООО ОП "Кондор"
Смолякова Янина Леонидовна Тарасенко Владимир Евгеньевич Силикова Людмила Васильевна Брынь Людмила Николаевна
ИП Хачикова Светлана Назаретовна
АО "ЮНИКРЕДИТ БАНК"
ИП Кириченко Лев Дмитриевич
ООО "Новотекс"
ИП Иванов Михаил Владимирович
Васильев Михаил Владимирович
ИП Геворкян Гарри Романович
Морозов Станислав Владимирович
ПАО "Ростелеком"
ИП Геворкян Гарри Романович
ООО "ЕЭС.ГАРАНТ"
ООО "Виави медикал"
ИП Прогонова Елена Олеговна
ООО РНД консалтинг и управление недвижимостью"
ИП Манаков Александр Сергеевич
ООО "Донской причал"
ООО "Энерджи Груп"
ООО "Донской причал"
ИП Соболева Ирина Борисовна
ООО "Торговый двор "Московский"
ИП Юденко Светлана Ивановна
ЗАО "Южтехмонтаж"
ИП Сухомлинов Вячеслав Николаевич
ООО "Тандем"
ООО ТКФ "Надежда"
ООО "Апекс плюс"
ИП Левина Елена Юрьевна, ИП Давыденко Вячеслав Васильевич
Бережной Игорь Владимирович
ОАО Энергетики и Электрификации "Ростовэнеpгоpемонт"
ИП Захарова Тереза Михайловна
ИП Липовая Людмила Ефимовна
ИП Хачатурян Михаил Каренович
Колесова Татьяна Михайловна
ИП Малыгина Татьяна Николаевна
ООО "Катрин"
ИП Михайлов Евгений Николаевич
ООО "Танаис"
ООО "Ресторанный проспект"
ИП Кнышов Алексей Владимирович
ИП Массалитин Владимир Анатольевич
ООО "Апекс плюс"
ИП Бланк Тамара Амирановна
ИП Сокол Любовь Николаевна
ИП Фирсов Иван Владимирович
Чеботарева Надежда Ивановна
ООО " СЗ " Два капитана"
ООО "Почта"
Калюта Галина Геннадиевна
ИП Геворкян Гарри Романович
ЗАО "Соборный-19"
АО "ЮНИКРЕДИТ БАНК"
АО "Ростовское бюро технической инвентаризации"
ИП Чуб Зоя Акимовна
ИП Седых Михаил Николаевич
ООО "Новая мода"
ООО "БЫТСЕРВИС"
ООО "Вест"
ООО ПКФ "Столовая №1"
ИП Айрапетян Анна Аркадьевна
Свирин Александр Владимирович
ООО "Энергосбытовая компания "Энергостандарт"
Зильберман Давид Зиновьевич
ООО "РОСТОВ-АРТ"
ИП Нерсисян Маис Тигранович
ООО "Фирма ВМ"
ИП Вертий Екатерина Юрьевна
ООО "ЭНЕРДЖИ ГРУП"
Богданова Оксана Юрьевна
Нагорных Евгений Александрович
ИП Зубцова Ольга Александровна
ООО "Удача"
ООО НПКФ "Донфармация"
ООО "Удача"
ООО "ЕЭС.ГАРАНТ"
ООО ТКФ "Надежда"
ЗАО "Центральный рынок"
ЗАО "Центральный рынок"
ООО "Кант"
ИП Пономарев Виталий Александрович
ЗАО "Центральный рынок"
АО "Московское протезно-ортопедическое предприятие"
ООО "Этна"
ЗАО "Донобувь"
ООО "Этна"
Прибылов Павел Петрович
ИП Дмитрюк Игорь Маратович
ООО "Росток"
ООО "Сбытовая компания Юг"
ООО "Торговый Дом "Ростовский"
ООО "Деловой центр"
Гаджиев Шихвели Шихбалаевич
ОАО "Ростовдонресурсы"
ООО "Партнер Инвест"
ИП Бондарь Геннадий Васильевич
ИП Тюменцев Александр Константинович
ООО "УК Старый центр"
Фридман Михаил Яковлевич
ИП Сазонов Александр Валентинович
Умрихина Афродита Николаевна
ИП Пономарев Виталий Александрович
ООО "ИРФС - Дешевая аптека"
ОАО "Проектный институт "Горжилпроект
ЗАО "Центральный рынок"
ИП Шатверов Карлен Сергеевич
ООО "Тактика 2011"
ИП Магомедов Мухтар Гасанханович
ООО "РОСТОВ-АРТ"
ООО "Мидийное место Ростов"
ООО "Энерджи Груп"
ЗАО Торговый Дом "Ростов ЦУМ"
ООО "ЛУКОЙЛ-Ростовэнерго"
ООО "МАГНИТЭНЕРГО"
ООО "Плюс Ультра"
Гурьева Елена Николаевна
ЗАО Торговый Дом "Ростов ЦУМ"
ИП Горобченко Галина Юрьевна
Местная религиозная организация "Старообрядческая община во имя покрова Пресвятыя Богородицы г. Ростова-на-Дону"
ООО "Победа"
ИП Крыжановская Ирина Викторовна
ПАО "Ростелеком"
Горский Леонид Владимирович
Оспеников Александр Александрович
ООО "Альфа-М"
Амо Элам Робертович
ИП Амоян Зинаида Ахмедовна
Титомирова Елена Николаевна
Гулиянц Гайк Ашотович
Панасьян Ольга Владимировна
ИП Халын Виктор Геннадьевич
ИП Лукашов Борис Викторович
РО ВТОО "Союз художников России"
ООО "ПраймТелеком Юг"
ИП Мушегян Карен Хачатурович
РО ВТОО "Союз художников России"
ООО "ПраймТелекомЮг"
ИП Мужиков Игорь Александрович
ООО "ИРФС - Дешевая аптека"
Покровский Вячеслав Павлович
ООО "Стройкомплект"
Автономная некоммерческая организация "Культурно-досуговый центр "Мир без границ"
Киракосов Михаил Владимирович, Степанеко Олег Васильевич
Глебов Андрей Юрьевич
ИП Велиев Бахтияр Вагифович
ПАО "Ростелеком"
Катичев Максим Валерьевич
ООО "Сбытовая компания Юг"
ИП Нефёдов Геннадий Александрович
Мозговенко Ада Додиковна
Розина Ирина Николаевна
ООО "ПраймТелекомЮг"
Миличкина Екатерина Алексеевна
ПАО "Ростелеком"
Мельникова Вера Степановна
Марченко Ирина Алексеевна
ИП Нефёдов Геннадий Александрович
Тахтамышев Евгений Андреевич
ИП Селютин Денис Витальевич
Куренкова Валентина Николаевна
ИП Хачатурян Михаил Каренович
Смирнова Татьяна Александровна
Безуглов Виталий Николаевич
Стальмакова Екатерина Евгеньевна
ООО "СК ТРАНССЕРВИС"
ИП Демиденко Клавдия Андреевна
ООО "туристическо-коммерческая фирма "РЕЙНА-ТУР НТВ"
ООО "туристическо-коммерческая фирма "РЕЙНА-ТУР НТВ"
ИП Сапожников Арсений Юрьевич
ООО "туристическо-коммерческая фирма "РЕЙНА-ТУР НТВ"
ООО "Армада"
ООО "ЭРМИТАЖ-ДОН"
ООО "ЭРМИТАЖ-ДОН"
ООО "ЭРМИТАЖ-ДОН"
ООО "ЭРМИТАЖ-ДОН"
Козьмина Ирина Александровна
Козьмина Ирина Александровна
ООО ПКФ "Катерина"
Фатеев Сергей Сергеевич
Кантор Михаил Ильич
Местная религиозная организация "Старообрядческая община во имя покрова Пресвятыя Богородицы г. Ростова-на-Дону"
ООО "Сбытовая компания Юг"
ООО "Сбытовая компания Юг"
ООО "Сбытовая компания Юг"
ООО "Сбытовая компания Юг"
ИП Бутенко Геннадий Вадимович
ООО "МАГНИТЭНЕРГО"
ООО "МАГНИТЭНЕРГО"
ООО "Торговый дом "Солнышко"
Ковган Евгений Петрович
ИП Воробьева Виктория Ахияровна
Шемет Елена Владимировна
Горишняя Наталья Викторовна
ИП Ососкова Людмила Эдуардовна
ИП Товмасян Артур Хачатурович
Македонский Юрий Викторович
ИП Вертий Екатерина Юрьевна
ИП Соловьев Николай Иванович
ИП Лебединская Валентина Николаевна
Алексеева Алиса Сергеевна
ООО "Маслоэкстракционный завод Юг Руси"
ООО "Мария"
Дрожко Александр Александрович
ИП Тюрина Ольга Николаевна
ИП Зайчиков Олег Борисович
Кострубина Елена Николаевна
Ковалев Михаил Николаеввич
Межотраслевой Коммерческий Банк "Дон-Тексбанк"
ИП Мищенко Мариза Бичиковна
Ключкина Надежда Геннадьевна
ИП Исаев Андрей Александрович
Попова Наталья Юрьевна
ООО "Мединфорт"
Джомардян Ирина Арамовна
Ростовская областная коллегия адвокатов имени Д.П. Баранова
ООО научно-производственная фирма "Санвент"
Лифанов Александр Евгеньевич
ООО "Донская утилизирующая компания"
Строева Марина Викторовна
Реук Жанна Григорьевна
Пароциди Дмитрий Михайлович
Гурнак Виктор Владимирович
Чевычалова Мария Ивановна
ИП Агеев Владислав Олегович
ИП Шевченко Ольга Владимировна
Баранова Лариса Валерьевна
ИП Жилин Игорь Викторович
ИП Космынин Виктор Викторович
Каракаш Андрей Георгиевич
Никитенко Валентина Николаевна
Вознюков Валерий Георгиевич
Бурмистрова Наталья Васильевна, Молчанова Екатерина Витальевна
ИП Шевченко Ольга Владимировна
Сизякина Тамара Дмитриевна
ИП Антоненко Юрий Петрович
Маслов Станислав Юрьевич
Мещеряков Константин Александрович
Усенко Валентина Ильинична
ИП Зубков Олег Петрович
ИП Кучинскас Робертас Юстинас-Ричардасович
ИП Соловьев Николай Иванович
Прибылов Владислав Павлович
Барунов Горгиевский Яковлевич
Олешова О.А.
ИП Кучинскас Робертас Юстинас-Ричардасович
ИП Гонтарь Татьяна Ивановна
Князев Василий Владимирович
Егоров Сергей Вячеславович, Мигаль Михаил Юрьевич
Муттер Анатолий Владимирович
ООО "Спецстальмонтаж"
ОАО "Единый информационно-расчетный центр"
Черемпей Иван
Новосельцева Ольга Николаевна
Батыгян Владимир Аркадьевич
ИП Арушанов Артем Борисович
ИП Бабаян Мкртыч Гришаевич
Шадури Владислав Ратмирович
Краснокутская Наталья Ивановна
Пепеляева Ольга Ильинична
Кобзарева Надежда Валерьевна
Артамонов Петр Николаевич
Пономаренко Александр Викторович
Ибрагимов Сергей Усанович
Туманова Ирина Борисовна
ООО "Начало"
ИП Быстрая Каринэ Альбертовна
Комиссарова Ирина Владимировна
ООО "Сбытовая компания Юг"
Голева Татьяна Ивановна
Сапожникова Инна Владимировна
Бова Елена Викторовна
ЗАО "Соборный-19"
Мелихова Анна Ивановна
ЗАО "Производственно-научная фирма "Донагрохимтехнология"
ОАО "Институт "Ростовский Водоканалпроект"
ЗАО "Соборный-19"
Тонченко Марина Терентьевна
ИП Тищенко Екатерина Владимировна
Кунаков Константин Александрович
ИП Рослый Валентин Николаевич
ООО "Интерком"
Степанов Арсен Михайлович
ИП Шишкина Алла Серафимовна
Муцурова Амина Адамовна
ИП Гольц Елена Михайловна
Геворкова Ирина Аркадьевна
ИП Паунова Марина Петровна
Пепеляева Ольга Ильинична
Виноградов Евгений Владимирович
ООО "Магнум-2000"
Письменная Валентина Борисовна
Голева Татьяна Ивановна
ПАО "ТНС энерго Ростов-на-Дону" РМО
ИП Оганесян Сурен Овакимович
ООО"Межрегиональная энергосбытовая компания"
ИП Левина Елена Юрьевна, ИП Давыденко Вячеслав Васильевич
ПАО "ТНС энерго Ростов-на-Дону" РМО
ИП Добролежа Инна Евгеньевна
Кокаев Майрам Сергеевич
ИП Юденко Светлана Ивановна
ПАО "ТНС энерго Ростов-на-Дону" РМО
ПАО "ТНС энерго Ростов-на-Дону" РМО
ПАО "ТНС энерго Ростов-на-Дону" РМО
ИП Тищенко Екатерина Владимировна
ИП Гиголаев Таймураз Лаферович
Бурцев Владимир Федорович
ООО "Альфа-М"
ИП Гриненко Татьяна Александровна
ПАО "Ростелеком"
ИП Киричек Юрий Георгиевич
Ильюхин Григорий Лукич
ИП Кузьменко Александр Михайлович
ИП Збраилова Елена Викторовна
Туровцев Дмитрий Владимирович
ООО "МАГНИТЭНЕРГО"
Ефименко Татьяна Васильевна
Арутюнян Меланя Айрапетовна
Розин Илья Львович, Розина Ирина Николаевна
ИП Хайрова Тамара Сергеевна
ООО "Мир здоровья"
ИП Тайницкая Ирина Руслановна
ООО "Энерджи Груп"
ИП Надолинский Павел Владимирович
Дмитриева Ольга Витальевна
ООО "КЭС"
ООО "КЭС"
Страхова Елизавета Трофимовна
Рыбаков Александр Андреевич
Данилкина Вера Николаевна
Хазиуллина Галина Ромеовна
Филиппова Людмила Александровна
ИП Зенков Владислав Андреевич
Надиева Виктория Ильинишна
Ерейский Сергей Павлович
Павленко Олег Олегович
Кочетова Валентина Филаретовна
ИП Андрианов Вячеслав Алексеевич
ООО "Группа компаний "СОКОЛ"
ИП Коростиева Татьяна Георгиевна
ИП Калинина Ирина Михайловна
Щербанева Елена Васильевна
Кизилов Александр Семенович
ИП Власенко Ирина Михайловна
Олейникова Нина Александровна
Марченко Андрей Владимирович
ИП Вольваченко Анастасия Владимировна
Дорошенко Ольга Павловна
ИП Рахманов Темури Сабирович
Катичев Максим Валерьевич, Лунев Сергей Вячеславович, Девяткин Владислав Сергеевич
ИП Исса Талал
РПО РПК "Рострыбкооп"
</t>
  </si>
  <si>
    <t>Л-2205</t>
  </si>
  <si>
    <t>Алимова Галина Анатольевна
ГБУ РО "Областной центр охраны здоровья семьи и репродукции"
Грацианская Светлана Юрьевна
Дурицкий Сергей Григорьевич
ИП Антоненко Юрий Петрович
ИП Бондарь Геннадий Васильевич
ИП Бутенко Геннадий Вадимович
ИП Вениаминова Линда Игоревна
ИП Григоренко Любовь Ивановна
ИП Лобченко Иван Васильевич
ИП Селютин Виталий Михайлович
ИП Селютин Денис Витальевич
ИП Ткач Виктор Иванович
ИП Тюменцев Александр Константинович
ИП Хачатурян Михаил Каренович
ИП Ячнев Валерий Юрьевич, ИП Луганцева Людмила Николаевна
Кантор Михаил Ильич
Карпин Александр Моисеевич, Ткач Ирина Семеновна
Ковалев Дмитрий Федорович
Корольков Олег Владимирович
Крнчоян Владимир Крнчикович
Кулажникова Ольга Владимировна
Куренкова Валентина Николаевна
Лежибоков Владимир Георгиевич
Манучарян Артур Владимирович
МБУ "Центр ИТС"
Местная религиозная организация "Старообрядческая община во имя покрова Пресвятыя Богородицы г. Ростова-на-Дону"
МКД С НЕПОСРЕДСТВЕННОЙ ФОРМОЙ УПРАВЛЕНИЯ
Нецвет Светлана Александровна
ООО "БЫТСЕРВИС"
ООО Бюро кадастра и геодезии "Донгеосервис"
ООО "Велес"
ООО "Вест"
ООО "ДОН"
ООО "ДОН"
ООО "ДОН"
ООО "ЖЭУ-61"
ООО "ЖЭУ-61"
ООО "Новая мода"
ООО УК "СВОЙ ДОМ"
ООО УК "СВОЙ ДОМ"
ООО УК "СВОЙ ДОМ"
ООО УК "СВОЙ ДОМ"
ООО "УК Старый центр"
ООО "ЮГ-ЛТД"
Орлова Ольга Сергеевна
Осипян Армине Алексановна
Павлова Марина Александровна
ПАО "Ростелеком"
Полущенкова Татьяна Григорьевна
Пономарева Юлия Витальевна
Решетников Владимир Николаевич
Ростовская городская общественная организация инвалидов "Союз Чернобыль"
Савельева Анфиса Борисовна
Смирнова Татьяна Александровна
Сыроватский Олег Викторович
Тахтамышев Евгений Андреевич
Фатеев Сергей Сергеевич
ФКУЗ "Медико-санитарная часть Министерства внутренних дел Российской Федерации по Ростовской области"
Хайрова Зоя Ивановна
Харитоненко Александр Иванович
Хачатрян Гор Багратович
Хромова Оксана Юрьевна
Шахназарян Вергина Владимировна
Шевченко Людмила Федоровна
Шеремет Андрей Николаевич, Трофимов Владимир Геннадьевич
Болотова Александра Александровна
Бондюк Евгений Яковлевич
Волжин Олег Олегович
ГКОУ РО"Ростовский областной центр образования неслышащих учащихся"
ГКУ РО" "Центр информационного обеспечения безопасности населения РО
Дурицкий Сергей Григорьевич
Ермакова Юлия Викторовна
ИП Згуровский Василий Юриевич
ИП Исаев Зураб Григорьевич
ИП Кузьменко Александр Михайлович
ИП Нефёдов Геннадий Александрович
ИП Осипов Владимир Карлович Манукян Гурген Тигранович
ИП Сафарова Алина Робертовна
ИП Шафиева Инна Александровна
ИП Шеремет Андрей Николаевич
Кантор Елена Владимировна
Кобяцкий Александр Михайлович
Кобяцкий Александр Михайлович
Козьмина Ирина Александровна
Козьмина Ирина Александровна
Куликов Михаил Леонидович
Куренкова Валентина Николаевна
Кушнаренко Иван Николаевич
МБУ ДО города Ростова-на-Дону "Спортивная школа № 8"
Минина Юлия Викторовна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МКУ "Городское хозяйственное управление города Ростова-на-Дону"
МКУ "Отдел образования Кировского района города Ростова-на-Дону"
ООО ГК "Основа-Тектоника" Кир
ООО ПКФ "Катерина"
ООО "Специализированный застройщик"Зенит"
ООО УК "НОВЫЙ ВЕК" К
ООО УК "НОВЫЙ ВЕК" К
ООО УК "Удача"
ПАО "Ростелеком"
ПАО "Ростелеком"
ПАО "Ростелеком"
Пшеничнова Антонина Павловна
Пятнадцатый арбитражный апелляционный суд
Ростовское областное отделение Всероссийской творческой общественной организации "Союз художников России"
Рыгалов Владимир Анатольевич
Саркисян Баграт Гарегинович
Смычкова Алетрина Степановна
ТСЖ "МОСКОВСКАЯ 76"
ТСН (ТСЖ) "КОМФОРТ"
Управление Судебного департамента в Ростовской области
Холявко Ольга Ивановна
Черных Владимир Гаврилович
Шуликова Юлия Анатольевна
ФИЗ ЛИЦА</t>
  </si>
  <si>
    <t>Л-2209</t>
  </si>
  <si>
    <t>Наумов Геннадий Евгеньевич
ООО "Энергосбытовая компания "Энергостандарт»
ООО "Сбытовая компания Юг"</t>
  </si>
  <si>
    <t>Л-2211</t>
  </si>
  <si>
    <t xml:space="preserve">Айрапетян Роман Сергеевич
Аксайсков Михаил Васильевич
Алексанян Рузанна Арамаисовна
Андгуладзе Тамара Сергеевна
Асмолова Вероника Викторовна, Ионов Михаил Николаевич
Бабасиева Мариэтти Эдуардовна
Белоглазова Людмила Викторовна
Борисов Михаил
Галенко Сергей Анатольевич
Гах Павел Дмитриевич
ГБУ ДО РО"Региональный центр выявления и поддержки одаренных детей " Ступени успеха"
ГБУ "Клинико-диагностический центр "Здоровье" в г. Ростове-на-Дону"
ГКУ РО "Центр информационного обеспечения безопасности населения РО
Главное управление Федеральной службы судебных приставов по Ростовской области
Гулиянц Гайк Ашотович
Давудов Яхья Османович
Дамаскина Инна Михайловна, Куликов Михаил Леонидович
Дрейзина Яна Валентиновна
Дурноян Георгий Арутович
Ерицян Манвел Робертович
Ермаков Алексей Михайлович
Жавади Фар Мехран Надер
ЗАО "Пеликан"
ЗАО "Центральный рынок"
Зилфигаров Видади Тофик Оглы
Ивко Галина Анатольевна
Инуков Евгений Евгеньевич
ИП Андреев Александр Александрович
ИП Багандов Магомедрасул Багандович
ИП Баглай Александр Иванович
ИП Винник Валентин Иванович
ИП Гайдуков Владислав Анотольевич
ИП Галкин Николай Викторович
ИП Дрейзина Яна Валентиновна
ИП Дуванов Александр Михайлович
ИП Егорова Галина Ивановна
ИП Землянский Сергей Валерьевич
ИП Каримов Рагиф Фарман Оглы
ИП Каспарян Гурген Нерсесович
ИП Кочергин Александр Леонидович
ИП Лазарев Герман Борисович
ИП Мандрыкин Евгений Александрович
ИП Массалитин Владимир Анатольевич
ИП Перепелкина Елена Леонидовна
ИП Петина Оксана Борисовна
ИП Пономарев Виталий Александрович
ИП Пономарев Виталий Александрович
ИП Резниченко Ашот Леонидович
ИП Ремизова Зоя Владимировна
ИП Сазонов Александр Валентинович
ИП Товмасян Артур Хачатурович
ИП Харитоненко Александр Иванович
ИП Харитоненко Александр Иванович
ИП Харитоненко Александр Иванович
ИП Харитоненко Александр Иванович
ИП Харитоненко Александр Иванович
ИП Харитоненко Александр Иванович
ИП Цыганков Аркадий Евгеньевич
ИП Шатверов Карлен Сергеевич
ИП Шибицкая Елена Николаевна
ИП Шибицкая Елена Николаевна
ИП Шибицкая Елена Николаевна
ИП Шкляр Валентин Сергеевич
ИП Щербаков Александр Павлович
ИП Ямчицкая Тамара Павловна
Ишханян Санвел Григорьевич
Ишханян Эдуард Санвелович
Кавье Альберт Семенович
Карпова Ольга Евгеньевна
Кириенко Евгений Николаевич
Кныш София Вадимовна
Ковалев Дмитрий Федорович
Колесникова Марина Викторовна
Кравцова Анастасия Михайловна
Кравченко Людмила Владимировна Кравченко Ирина Сергеевна Кравченко Виктория Сергеевна
Куренкова Валентина Николаевна
Куржос Василий Федорович
Левашев Владимир Михайлович
Лежибокова Елена Анатольевна
Лежибокова Елена Анатольевна
Линько Ольга Сергеевна, Геворгян Лиана Витхаровна
Магомедов Дмитрий Витальевич Мурзич Владимир Леонардович
Мамедов Али Эльшад оглы
МБОУ г.Ростова-на-Дону "Гимназия № 35"
МБОУ г.Ростова-на-Дону "Гимназия № 35"
МБУ "Центр ИТС"
Михайлусов Владимир Алексеевич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Мозговенко Ада Додиковна
Мозговенко Ада Додиковна
МУП "Комбинат благоустройства Железнодорожного района г.Ростова-на-Дону"
Муссалаева Зарима Умаровна
Мясоедов Борис Борисович
Наумов Геннадий Евгеньевич
Недачина Елена Владимировна
Нестерова Инна Владиславовна
ОАО "Проектный институт "Горжилпроект
ОАО "Проектный институт "Горжилпроект
ОБЩЕДОЛЕВАЯ СОБСТВЕННОСТЬ ЛЕНИНСКИЙ
ООО "Апекс плюс"
ООО "Белый аист"
ООО "Гормакс"
ООО "ЕЭС.ГАРАНТ"
ООО "ЖЭУ-61"
ООО "ЖЭУ-61"
ООО "ЖЭУ-61"
ООО "ЖЭУ-61"
ООО "ЖЭУ-61"
ООО "ЖЭУ-61"
ООО "ИРФС - Дешевая аптека"
ООО "Кант"
ООО "КЭС"
ООО "Мадригал"
ООО "Мастер СБ"
ООО "Морское агентство "Река-Море"
ООО "Пинта №1"
ООО "Радомир-Юг"
ООО "Ростовская Энергосбытовая Компания"
ООО "Ростовская Энергосбытовая Компания"
ООО "Ростовское парковочное пространство"
ООО "Сбытовая компания Юг"
ООО "Сбытовая компания Юг"
ООО "Северный"
ООО "СК ТРАНССЕРВИС"
ООО ТКФ "Надежда"
ООО "УК "ВОЗРОЖДЕНИЕ-ПЛЮС"
ООО "УК "ВОЗРОЖДЕНИЕ-ПЛЮС"
ООО "УК "ВОЗРОЖДЕНИЕ-ПЛЮС"
ООО УК "НАСЛЕДИЕ"
ООО УК "НАСЛЕДИЕ"
ООО УК "ПОЛИПРОФ"
ООО УК "ПОЛИПРОФ"
ООО УК "РЕГИОНАЛЬНЫЙ ЦЕНТР УПРАВЛЕНИЯ МНОГОКВАРТИРНЫМ ЖИЛЫМ ФОНДОМ"
ООО УК "РЕГИОНАЛЬНЫЙ ЦЕНТР УПРАВЛЕНИЯ МНОГОКВАРТИРНЫМ ЖИЛЫМ ФОНДОМ"
ООО "УК "РОСТОВСКИЕ КВАРТАЛЫ"
ООО УК "СВОЙ ДОМ"
ООО УК "СВОЙ ДОМ"
ООО "УК "СК10"
ООО "УК "СК10"
ООО "УК "СК10"
ООО "УК "СК10"
ООО "УК СТИМУЛ"
ООО "УК СТИМУЛ"
ООО "Энерджи Груп"
Осипян Армине Алексановна
Павлова Татьяна Николаевна, Васильев Николай Михайлович
Павлюк Галина Федоровна
ПАО "Мобильные ТелеСистемы"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ПЕРЕТОКИ
Погосян Виктория Аршавировна
Поддубная Юлия Александровна
Поддубная Юлия Александровна
Порядин Андрей Петрович
Порядина Светлана Владимировна, Гришина Виктория Петровна
Рассохина Ольга Федоровна
Ростовский Кафедральный собор Рождества Пресвятой Богородицы
Ростовское Епархиальное управление
Савина Марина Васильевна
Саргсян Миран Манукович
Саркисян Ирина Ашотовна
Саркисян Мелик Манукович
Светлаков Сергей Сергеевич
Сидорова Марина Вячеславовна
Стальмакова Екатерина Евгеньевна
Стальмакова Татьяна Ивановна
Степанов Арсен Михайлович
Стрижакова Людмила Ивановна
Стромова Вера Дмитриевна
Студеникина Елена Владимировна
Табунщикова Татьяна Григорьевна
Таржиманов Эдгар Альбертович
ТСЖ "ВИД-ДОН"
ТСЖ "ВИД-ДОН"
ТСЖ "ВИД-ДОН"
ТСЖ "ВИКТОРИЯ"
ТСЖ "ВИКТОРИЯ"
ТСЖ "ВИКТОРИЯ"
ТСЖ "ВИКТОРИЯ"
ТСЖ "ВИКТОРИЯ"
ТСЖ "ДОНЧАНКА"
Умрихина Афродита Николаевна
УФС государственной регистрации, кадастра и картографии по Ростовской области
ФГБОУ ВО "Государственный морской университет имени адмирала Ф.Ф. Ушакова"
ФГБОУ ВО "Ростовский государственный экономический университет (РИНХ)"
ФГБОУ ВО "Ростовский государственный экономический университет (РИНХ)"
Флягин Александр Александрович
Фридман Михаил Яковлевич
Харагезов Василий Лазаревич
Хованский Михаил Васильевич
Хромова Оксана Юрьевна
Чангалиди Ирина Олеговна
Чеботарева Жанна Борисовна
Чувараев Ишхан Григорьевич
Шахмаева Лариса Владимировна
Шахмаева Людмила Федоровна
Эрман Андрей Валерьевич
Абелов Грант Грантович
Безуглов Виталий Николаевич
Беставашвили Валико Дианозович
Боденко Кнеретина Викторовна
Дрепин Вячеслав Владимирович
Евфорицкий Александр Сергеевич
ИП Воронина Елена Николаевна
ИП Москаленко Анна Ивановна
ИП Тимченко Инна Александровна
ИП Цыганков Аркадий Евгеньевич
Местная религиозная организация ортодоксального иудаизма - Ростовская Еврейская Община
МКД-НЕПОСРЕДСТВЕННОЕ УПРАВЛЕНИЕ
ПАО "Ростелеком"
Пудеян Светлана Мкртичевна
Черевко Анна Михайловна
ФИЗ ЛИЦА
</t>
  </si>
  <si>
    <t>Л-2212</t>
  </si>
  <si>
    <t>ООО "ДИОНА", ООО "Масикс" 2.3 категории</t>
  </si>
  <si>
    <t>ПС 110 кВ Р16</t>
  </si>
  <si>
    <t>КЛ 6 кВ №16-03</t>
  </si>
  <si>
    <t>ООО "ДИОНА" 2 категория</t>
  </si>
  <si>
    <t>КЛ 6 кВ №16-04</t>
  </si>
  <si>
    <t>ООО «Полисервис Инжиниринг-Ростов»                           2.3 категории</t>
  </si>
  <si>
    <t>КЛ 6 кВ №16-10</t>
  </si>
  <si>
    <t>ООО "Мега-маг" 3 категория</t>
  </si>
  <si>
    <t>КЛ 6 кВ №16-12</t>
  </si>
  <si>
    <t>АО "Юг-Руси" 2 категория</t>
  </si>
  <si>
    <t>КЛ 6 кВ №16-30</t>
  </si>
  <si>
    <t>КЛ 6 кВ №16-31</t>
  </si>
  <si>
    <t>КЛ 6 кВ №16-41</t>
  </si>
  <si>
    <t>КЛ 6 кВ №16-42</t>
  </si>
  <si>
    <t>ООО "Масикс" 3 категория</t>
  </si>
  <si>
    <t>КЛ 6 кВ №16-32</t>
  </si>
  <si>
    <t>ООО «Ростовский КХП» 2.3 категории</t>
  </si>
  <si>
    <t>КЛ 6 кВ №60ф2 от РП 6 кВ №60</t>
  </si>
  <si>
    <t>ОАО «Моряк»  3 категория</t>
  </si>
  <si>
    <t>КЛ 6 кВ №60ф4 от РП 6 кВ №60</t>
  </si>
  <si>
    <t>ООО «Донэнерготранзит»   ООО "Дж.Т.И.Донской табак"  2.3 категории</t>
  </si>
  <si>
    <t>КЛ 6 кВ №60ф7 от РП 6 кВ №60</t>
  </si>
  <si>
    <t>КЛ 6 кВ №60ф8 от РП 6 кВ №60</t>
  </si>
  <si>
    <t>ООО «Полисервис Инжиниринг-Ростов»                          2.3 категории</t>
  </si>
  <si>
    <t>КЛ 6 кВ №60ф9 от РП 6 кВ №60</t>
  </si>
  <si>
    <t>МКП "РОСТГОРСВЕТ"</t>
  </si>
  <si>
    <t>Л-1609</t>
  </si>
  <si>
    <t>ООО "Спец-энерго" 3 категория</t>
  </si>
  <si>
    <t>ПС 110 кВ Р17</t>
  </si>
  <si>
    <t>КЛ 6 кВ №17-22</t>
  </si>
  <si>
    <t>АО «ТНИИС» 2 категория</t>
  </si>
  <si>
    <t>КЛ 6 кВ №17-40</t>
  </si>
  <si>
    <t>ООО «Ростовский завод металлоконструкций ЮТМ»  2 категория</t>
  </si>
  <si>
    <t>КЛ 6 кВ №17-41</t>
  </si>
  <si>
    <t>ПАО "Гранит" 1.2 категория</t>
  </si>
  <si>
    <t>КЛ 6 кВ №17-43</t>
  </si>
  <si>
    <t>ООО "Спец-энерго" быт 3 категория</t>
  </si>
  <si>
    <t>КЛ 6 кВ №17-35</t>
  </si>
  <si>
    <t xml:space="preserve">Гаражно-строительный кооператив "Буран-2"
Гаражно-строительный кооператив "Надежда"
Гаражно-строительный кооператив "Юпитер"
Гаражный кооператив "Луч"
ЗАО "ДИАЛАЙН"
Зильберов Дмитрий Александрович
ИП Абачараева Нелля Лазаревна
ИП Алавердиян Андрей Егиевич
ИП Амброчи Сергей Васильевич
ИП Балакирев Александр Викторович
ИП Биньковская Галина Сергеевна
ИП Давыдов Сергей Александрович
ИП Забелин Кирилл Николаевич
ИП Кузьменко Юлия Юрьевна
ИП Куликова Маргарита Юрьевна
ИП Курашкина Нина Ивановна
ИП Мовсисян Норайр Дживанович
ИП Петросян Ара Размикович
ИП Прикорень Роман Геннадиевич
ИП Рагимов Мушфиг Фейруз оглы
ИП Стенин Антон Владимирович
ИП Франчук Александр Антонович
ИП Шамаль Виталий Викторович
ИП Шарипов Андрей Валерьевич
Кейдан Галина Николаевна
Корякина Лидия Емельяновна
Курятникова Сара Исхаковна
Марченко Виталий Иванович
Минин Геннадий Викторович
Негосударственное некоммерческое учреждение дополнительного образования казачий культурно-спортивный центр детей и молодежи
Общество с ограниченной ответственностью "Индиго Трэйдинг Рус"
ООО "АКВАДАР"
ООО "Альянс Розница"
ООО "АПР-Сити/ТВД"
ООО "Гермес"
ООО "ДЕНТиС"
ООО "Донторг"
ООО "ЕЭС-Гарант"
ООО "КЭС"
ООО "КЭС"
ООО "МАГНИТЭНЕРГО"
ООО "МАГНИТЭНЕРГО"
ООО "МАГНИТЭНЕРГО"
ООО "НПП Честь"
ООО "ПраймТелекомЮг"
ООО "ПРОФСЕРВИСТРЕЙД"
ООО "Прохорова и сын"
ООО "РН-ЭНЕРГО"
ООО "РусАгро"
ООО "Сбытовая компания Юг"
ООО "ФЛЭШ"
ООО "Энергосбытовая компания "Энергостандарт"
ООО "Энергосбытовая компания "Энергостандарт"
ООО "Энергосбытовая компания "Энергостандарт"
ООО "ЮЖНАЯ СТРОИТЕЛЬНАЯ КОМПАНИЯ"
Петренко Василий Григорьевич
Петрин Дмитрий Викторович
Писаренко Марина Николаевна
Публичное акционерное общество "Сбербанк России"
Рамазян Артем Самвелович
Седова Раиса Николаевна
Седов Аркадий Александрович
Смольник Алексей Леонидович
Стариков Олег Сергеевич
Юдин Олег Михайлович
ИП Кузьменко Юлия Юрьевна
ИП Шнайдер Владимир Михайлович
ООО "АПР-Сити/ТВД"
ООО "Нефтегаз"
ООО "Печатник плюс" (договор действует до 31.07.2025г)
Енина Татьяна Александровна
ООО "Меркел Бус"
ООО "РН-ЭНЕРГО"
ООО "ЮЖНАЯ СТРОИТЕЛЬНАЯ КОМПАНИЯ"
ИП Петросян Ара Размикович
ООО "АПР-Сити/ТВД"
ИП Шарипов Андрей Валерьевич
ИП Товмасян Хачатур Сосикович
Авакьян Арсен Геворкович
Автокооператив "Сокол-2"
Автокооператив "Спутник"
Акопов Карен Сергеевич
Акопов Карен Сергеевич
Акопян Армен Тариелович
Акционерное общество "Русские Башни"
Амерханян Саркис Аркадьевич
Ананян Татьяна Николаевна
Андреева Елена Игоревна
Антимонов Тарас Алексеевич
АО "Продторг"
Арутюнов Акоп Еремович
Ахмад Фарид
Бабечева Оксана Леонидовна
Бабиева Ирина Семеновна
Балян Хачик Георгиевич
Барашева Тамара Крикоровна
Барашев Василий Сергеевич
Бархиян Эрик Александрович
Барыкин Виктор Савельевич
Бегларян Сумбат Рафикович
Беков Азамат Касботович (договор действует до 10.12.2025)
Богданов Сергей Анатольевич
Бондаревский Владимир Анатольевич
Бударина Людмила Владимировна, Агапов Андрей Леонидович
Буряк Алексей Иванович
Бутурлымова Виктория Станиславовна
Бутурлымов Виталий Николаевич
Бутурлымов Виталий Николаевич
Валентин Инна Артуровна
Варосян Ара Рафикович
Вишневский А.А. ИП
Гаражный кооператив "Ветерок-2"
Гаражный кооператив "Сокол-1"
Герасимова Надежда Васильевна
Гершгорин Михаил Геннадьевич
Гозалов Эдуард Сергеевич
Гринева Вера Даниловна
Дегтярева Екатерина Михайловна
Дурян Давид Самвелович ИП
Емельяненко Александр Николаевич
Енина Татьяна Александровна
Енин Леонид Александрович
Зеленина Нина Федоровна
Зильберов Дмитрий Александрович
Зиняков Николай Николаевич
Иванов Владимир Николаевич
ИП Арустамян Юрий Николаевич
ИП Асланиди Георгис Петрович
ИП Баранов Сергей Андреевич
ИП Бондаренко Павел Владимирович
ИП Вардумян Кристина Сосовна
ИП Волкова Елена Геннадиевна
ИП Головко Сергей Иванович
ИП Головко Сергей Иванович
ИП Головко Сергей Иванович
ИП Джавадова Диана Борисовна (договор действует до 25.12.2025)
ИП Еналеев Рефат Юнисбекович
ИП Зейналова Саида Мами Кызы
ИП Илькова Оксана Юрьевна
ИП Карапетян Андрей Гивиевич
ИП Короткиян Василий Борисович
ИП Костандян Ануш Гарушовна
ИП Лежибоков Павел Васильевич
ИП Лоцманов Роман Евгеньевич
ИП Магомадова Раиса Ахмедовна
ИП Магомадова Раиса Ахмедовна
ИП Манукян Владимир Айказович
ИП Меликян Маргарита Размиковна
ИП Мовсисян Норайр Дживанович
ИП Овчаров Роман Васильевич
ИП Панарин Виктор Владимирович
ИП Панков С.Г.
ИП Савченко Алексей Александрович
ИП Старов Александр Владимирович
ИП Стороженко Анна Владимировна
ИП Шпаков Олег Константинович
Карабашев Шамиль Харшимович
Карапетян Сусанна Андрониковна
Карпенко Виктория Викторовна
Карпова Елена Валериевна
Киселева Ирина Дмитриевна
Коваленко Оксана Васильевна
Кочаров Виталий Оганесович
Лашко Борис Евгеньевич
Мазманян Екатерина Игоревна
Мазманян Екатерина Игоревна
Манукян Айказ Владимирович
Маркосян Андраник Акопович
Мирошникова Екатерина Александровна
Митюхина Наталья Григорьевна
Михайлов Сергей Викторович
Мушкамбарян Цовинар Лендрушовна
Назикьян Владимир Михайлович
Насибова Назира Исмаил Кызы, Мамедова Рамелла Камаловна
Насибова Назира Исмаил Кызы, Мамедова Рамелла Камаловна
Нескубин Сергей Васильевич
Николаенко Надежда Ивановна
ООО "АВТОЛЮКС"
ООО "Агроторг"
ООО "Агроторг"
ООО "Альфа-М"
ООО "Альфа Юг"
ООО "АПР-Сити/ТВД"
ООО "АПР-Сити/ТВД"
ООО "Бизон Юг"
ООО "БЛИЦ"
ООО "Ваш дом"
ООО "Донторг"
ООО "ЕЭС. ГАРАНТ"
ООО "ЕЭС. ГАРАНТ"
ООО "МАГНИТЭНЕРГО"
ООО "МАГНИТЭНЕРГО"
ООО "МТС ЭНЕРГО"
ООО "МТС ЭНЕРГО"
ООО "Новатор"
ООО "ПраймТелекомЮг"
ООО "ПраймТелекомЮг"
ООО "Спектр"
ООО "Цифровизация"
ООО "Цифровой Медиа-Борд"
ООО "Цифровой Медиа-Борд"
ООО "Цифровой Медиа-Борд"
ООО "Цифровой Медиа-Борд"
Открытое акционерное общество "Банно-прачечных услуг"
Папян Вовик Хачикович
Первомайская районная общественная организация инвалидов - Отделение Ростовской областной общественной организации Всероссийского общества инвалидов
Петрин Виктор Иванович
Писарев Дмитрий Георгиевич
Погосян Аркадий Арамович
Попов Александр Германович
Рамазян Артем Самвелович
Сагателян Гектор Егиазарович
Саруханян Арарат Игитович
Сафронов Александр Юрьевич
Семенова Лариса Петровна
Сидорова Лидия Макаровна
Синегубова Оксана Михайловна
Синегубов Дмитрий Александрович
Смольник Анна Александровна
Смольник Таиса Михайловна
Сюсюкина Наталья Анатольевна
Тюхта Елена Анатольевна
Ульянченко Денис Анатольевич, Николаенко Лариса Васильевна
Файрадян Эдгар Робертович
Хамаян Роланд Ашотович
Хапланова Мария Владимировна
Щетинцева Елена Васильевна
Эпоева Анна Петровна
Юдин Олег Михайлович
Юлина Ирина Борисовна
Барыкин Виктор Савельевич
Гаражный кооператив "Лесная школа"
Заблоцкий Александр Анатольевич
ИП Гадзиян Хазарос Степанович
ИП Макеев Леонид Иванович
ИП Явруян Сережа Арамович
Казарян Самвел Ваники
Казарян Самвел Ваники
Кузьменко Олег Олегович
Лебединская Галина Ивановна
Назикьян Владимир Михайлович
ООО "Лесоруб-7"
Османов Фахрад Махмудович
Перчиц Роман Сергеевич
Герасимова Елизавета Андреевна
ИП Артюхова Юлия Николаевна
ИП Колбасин Сергей Игоревич
ИП Никонов Дмитрий Алексеевич
Король Павел Альбертович
ООО "Цифровой Медиа-Борд"
Швадченко Ильмира Юнусовна
Швадченко Ильмира Юнусовна
Шевченко Олег Петрович
ООО "АПР-Сити/ТВД"
ИП Кретова Екатерина Владимировна
Автокооператив "Днепр"
Агаджанян Арарат Александрович
Акционерное общество "СОЮЗЛИФТМОНТАЖ-ЮГ"
Берлизова Марина Георгиевна
Быстрая Каринэ Альбертовна
Варяник Алексей Васильевич
Величко Елена Семеновна
Веретельников Олег Юрьевич
Газарян Владимир Гургенович
Гамарник Маргарита Геннадьевна
Гущина Елена Владимировна
Ештокин Владимир Васильевич
Заморий Алексей Викторович
Зерчукова Инна Владимировна
Иванова Галина Анатольевна
ИП Власов Вадим Николаевич
ИП Давыдов Сергей Александрович
ИП Овчаров Роман Васильевич
ИП Огинский Александр Викторович
ИП Огинский Александр Викторович
ИП Ренжиглова Татьяна Ивановна
ИП Чабыкина Наталья Сергеевна
ИП Шейко Денис Иванович
Кочина Алена Альбертовна
Кравцова Елена Васильевна
Лапин Евгений Викторович
Луспикаев Ованес Бедросович
Ноженко Ася Саркисовна
ООО "Восход"
ООО "МАГНИТЭНЕРГО"
ООО "Промэнергосбыт"
ООО "Энергосбытовая компания "Энергостандарт"
Подрезова Елена Александровна
Ростовское региональное отделение Общероссийской общественной организации "Российский Красный Крест"
Рудакова Елена Николаевна
Санамян Гурген Владимирович
Санамян Гурген Владимирович
Третьяк Тамара Ивановна
Хачатурян Светлана Рафаиловна
Чехова Екатерина Евгеньевна
Акционерное общество "Ростовоблфармация"
Акционерное общество "Тандер"
АО "Почта России"
АО "Почта России"
Беджанян Валерий Варданович
Горобченко Вячеслав Владимирович
Дубиков Сергей Александрович, Дубикова Ирина Кимовна
Зильберов Дмитрий Александрович
Зуб Евгений Петрович ИП
ИП Алексеев Александр Борисович
ИП Биньковская Галина Сергеевна
ИП Гайдаенко Владислав Владиславович
ИП Мирошников Анатолий Витальевич
ИП Оганесян Ростом Карапетович
ИП Смиркин Евгений Игоревич
ИП Смолев Игорь Геннадьевич
ИП Таймасханов Ахмед Магомедович
ИП Токарев Сергей Павлович
ИП Шевеленкова Надежда Николаевна
ИП Яшлян Татьяна Степановна
Князева Татьяна Николаевна
Коробченко Николай Николаевич
Коротаева Нина Сергеевна
Кухтина Анна Ивановна
Лозовая Наталья Владимировна
Мирошникова Екатерина Владимировна
</t>
  </si>
  <si>
    <t>Л-1721</t>
  </si>
  <si>
    <t>АО "РОСТОВВОДОКАНАЛ"</t>
  </si>
  <si>
    <t>Л-1742</t>
  </si>
  <si>
    <t>ИП НОР-АРЕВЯН, ООО "Спец-энерго"                                                              2  категорияя</t>
  </si>
  <si>
    <t>ПС 110 кВ Р2</t>
  </si>
  <si>
    <t>КЛ 6 кВ №202</t>
  </si>
  <si>
    <t>ООО "Спец-энерго" , быт 2.3 категории,                                ООО "Югстрой-Электросеть", ООО "УК "Казачий Край" быт   1.2 категории</t>
  </si>
  <si>
    <t>ООО "ДСК", быт 2.3 категории, "ООО "Спец-энерго", быт  2 категория</t>
  </si>
  <si>
    <t>КЛ 6 кВ №209</t>
  </si>
  <si>
    <t>ООО "Спец-энерго" , быт 2 категория, МУП РТК    2 категория</t>
  </si>
  <si>
    <t>КЛ 6 кВ №217</t>
  </si>
  <si>
    <t>ООО "Спец-энерго" быт 2.3 категории,  ООО "Югстрой-Электросеть"  ООО "УК "Казачий край" быт   1.2 категории</t>
  </si>
  <si>
    <t>КЛ 6 кВ №222</t>
  </si>
  <si>
    <t xml:space="preserve">ООО "Деловой центр "Фабрика"
ООО "ПРОФСЕРВИСТРЕЙД"
Бондарь Елена Романовна
Вартанян Р.А.
Егоров Артем Владимирович ИП
ЗАО "Донская девелоперская компания"
ЗАО "Донская девелоперская компания"
Зеливянский Александр Юрьевич
ИП Абачараева Нелля Лазаревна
ИП Аракян Мушег Григорьевич
ИП Карапетьянц Карен Ашотович
ИП Поливенко Ольга Александровна
ИП Хмелевская Елена Ивановна
ООО "Джамп"
ООО "Добрыня+"
ООО "Исток ГНБ"
ООО "Кардинал"
ООО "МАГНИТЭНЕРГО"
ООО "МТС ЭНЕРГО"
ООО "НОВАТЭК-Автозаправочные комплексы"
ООО "ПЛЮС"
ООО "РН-ЭНЕРГО"
ООО "Ростовречторг"
ООО "СВИВ"
ООО Специализированный застройщик "СТРОЙГРАД-ДОН"
Хноев Жан Дмитриевич
Акционерное общество "Ремэнергомеханизация"
Акционерное общество "Ремэнергомеханизация"
Аржаной Валерий Валентинович
Бегинян Н.Г. ИП
Дровалев Константин Викторович
Жуков Александр Викторович
Зикеева Ирина Юрьевна
Зикеева Ирина Юрьевна
ИП Адамян Зограб Акопович
ИП Аракян Григор Мовсесович
ИП Арутюнов Вячеслав Алексеевич
ИП Арутюнов Вячеслав Алексеевич
ИП Белозеров Захар Алексеевич
ИП Бовдурец Юрий Сергеевич
ИП Восканов Мушег Васильевич
ИП Головко Сергей Иванович
ИП Каголкин Асланбек Альбертович
ИП Каголкин Асланбек Альбертович
ИП Кадыров Абдулкадыр Багадурович
ИП Казарьянц Вартан Суренович
ИП Какичев Александр Васильевич
ИП Какичев Александр Васильевич
ИП Паевская Наталья Олеговна
ИП Пирумян Аршак Шаваршович
ИП Рослый Валентин Николаевич
ИП Скляр Елена Степановна
ИП Сучков Федор Александрович
ИП Яшлян Татьяна Степановна
Лазура Сергей Степанович
Лебедь Виктор Тимофеевич
ООО "Агроторг"
ООО "Агроторг"
ООО "КЭС"
ООО "КЭС"
ООО "ЛОГИСТИК"
ООО "МАГНИТЭНЕРГО"
ООО "МАГНИТЭНЕРГО"
ООО Медицинская научно-производственная фирма "Авиценна"
ООО Медицинская научно-производственная фирма "Авиценна"
ООО "Новая энергетическая компания"
ООО "Ростовская игрушка"
ООО "Соцактив"
ООО "Стомсервис"
ООО "Управляющая компания "Сокол-Энергосбыт"
ООО "Фирма "Кристина" специализированный застройщик"
ООО "Энергосбыт Юга"
ООО "Энергосбыт Юга"
Открытое акционерное общество "Севкавэлектроремонт"
Петросян Инна Александровна
Сароян Алевтина Александровна
Хачатрян Назик Мкртычевна, Хачатрян Бениамин Мкртичович, Федькова Марина Мкртычевна
ИП Орлова Екатерина Борисовна
ИП Молчанов Олег Русланович
Мельник Владислав Александрович
ООО "СВИВ"
ООО "АПР-Сити/ТВД"
ООО "Агроторг"
Авакян Эльмира Юрьевна
Агамян Арам Кимович
Агопов Сергей Александрович
Акционерное общество "Русские Башни"
Амбарцумян Абгар Сергеевич
Амирханян Оганес Константинович
АО "Почта России"
АО "Русская Инфраструктурная Компания"
Арабидзе Ольга Васильевна
Аристова Елена Анатольевна
Бабич Людмила Георгиевна
Бегоян Артур Сергеевич
Бутурлымов Виталий Николаевич
Ванецян Ншан Андраникович
Варданян Маис Васильевич
Вардикян Энзел Грандович
Вачаев Борис Федорович
Величкина Татьяна Владимировна
Величко Михаил Иванович
Волик Вячеслав Витальевич
Волохонская Оксана Викторовна
Глотова Ольга Владимировна
Давтян Самвел Арзуманович
Денисенко Анатолий Викторович
Дук Виктор Иосифович
Жуйкова Александра Ивановна
Зеленина Нина Федоровна
ИП Акгубаев Элсевер Джамалдин оглы
ИП Альков Марат Анварович
ИП Антоненко Юрий Петрович
ИП Бегоян Артур Сергеевич
ИП Васильева Лариса Николаевна
ИП Вова Павел Михайлович, Вова Наталия Сергеевна
ИП Гараева Валентина Александровна
ИП Гилёв Сергей Петрович
ИП Зинченко Виктор Павлович
ИП Зинькова Екатерина Анатольевна
ИП Казмазовский Юрий Викторович
ИП Какочашвили Джейран Зурабович
ИП Костюхин Роман Анатольевич
ИП Кундрюков Андрей Александрович
ИП Лоцманов Роман Евгеньевич
ИП Маркарян Вачакан Шаваршович
ИП Марченко Иван Андреевич
ИП Мирзоян Саак Ашотович
ИП Мнацаканян Аракел Хачикович
ИП Недбайло Валерий Иванович
ИП Нор-Аревян Валентина Лусегеновна
ИП Нор-Аревян Валентина Лусегеновна
ИП Петрова Софья Андреевна
ИП Саакян Либарит Меликович
ИП Сальник Любовь Владимировна
ИП Сафарян Артем Армоевич (договор действует до 31.07.2025г)
ИП Сафарян Сирун Робертовна (действует до 30.09.2025)
ИП Сизов Сергей Германович
ИП Сухомлинов Вячеслав Николаевич
ИП Сухомлинов Вячеслав Николаевич
ИП Тирацуян Вахинах Луспаронович
ИП Худавердян Сергей Андраникович
ИП Чемоданова Галина Анатольевна
ИП Чнаварян Автандил Акопович
ИП Энделадзе Фридон Амиранович
Исмаилов Идаят Кирим Оглы
Карагебагян Артур Амлетович
Карагебакян Амлет Аршакович
Касымов Максим Иванович
Ковалев Павел Валерьевич
Коваленко Анатолий Петрович
Кривенко Владимир Александрович
Криволевич Евгений Васильевич ИП
Левченко Зоя Георгиевна
Лысенко Сяния Умаровна
Макаренко Олег Анатольевич
Максимов Михаил Константинович, Кириллов Сергей Петрович
Маркарьян Татьяна Ервандовна
Маркарян Арам Агванович
Маркарян Варастат Гургенович
Матвеева Людмила Николаевна
Мкртчян Геворк Володяевич ИП
Мнацян Артур Ширакович
Мнацян Карине Рубиковна
Молчанов Александр Алексеевич
Мороз Константин Иванович
Мхитарьян Светлана Гургеновна
Нечипарный Андрей Викторович
Никитин Андрей Николаевич
ОАО "Моряк"
Овсепян Лариса Альбертовна
Одинцова Наталья Ивановна
ООО "АПР--Сити/ТВД"
ООО "АПР-Сити/ТВД"
ООО "АПР-Сити/ТВД"
ООО "АПР-Сити/ТВД"
ООО "ЗАПЧАСТИ ЮГ-22"
ООО "КЭС"
ООО "Надия"
ООО "Надия"
ООО "Надия"
ООО "П.П.А.С.С."
ООО "ПраймТелекомЮг"
ООО "Промэнергосбыт"
ООО "ПРОФСЕРВИСТРЕЙД"
ООО "РН-ЭНЕРГО"
ООО "Ростовречторг"
ООО "Ростовречторг"
ООО "Сбытовая компания Юг"
ООО "Цифровизация"
ООО "Цифровой Медиа-Борд"
ООО "Цифровой Медиа-Борд"
ООО "Энергосбыт Юга"
ООО "Энергосбыт Юга"
ООО "Энергосбыт Юга"
ООО "ЭНЕРДЖИ ГРУП"
Осипьянц Ольга Семеновна
Осипьянц Ольга Семеновна
Панарина Ирина Тимофеевна
Пироева Сильва Сергеевна
Пирумян Ваган Шаваршович
Пономарев Валерий Александрович
Постукян Юрий Сергеевич
Савищенко Сергей Петрович
Саркисьян Марина Жоржевна
Тарасов Григорий Артемович
Тарасян Гор Саркисович
Хасьян Ашот Константинович, Асланьян Эдуард Лусегенович, Парлюк Евгений Геннадьевич
Хасьян Ашот Константинович, Асланьян Эдуард Лусегенович, Парлюк Евгений Геннадьевич
Худавердян Андраник Владимирович
Чебанян Анатолий Вартанович
Черненко Вероника Вячеславовна
Черный Елена Дмитриевна
Шагоян Вартан Керопович
Шаповалова Ольга Николаевна
Шатунов Николай Николаевич
Шатунов Николай Николаевич
Шахсуварян Аветис Оганесович
Шерасова Анжелика Николаевна
Эрганян Олег Яковлевич
Ядлось Андрей Тарасович
Акопьян Элла Георгиевна
Акционерное общество "Ростовоблфармация"
Акционерное общество "Русские Башни"
Акционерное общество "Русские Башни"
АО "50 автомобильный ремонтный завод"
АО "Почта России"
АО "Русская Инфраструктурная Компания"
Арутюнов Ашот Сергеевич
Бабинская Марина Борисовна
Буюклян Мануэль Артушович
Вартанян Р.А.
Верьянова Наталья Николаевна
Вороненков Евгений Валерьевич
Гаражно-строительный кооператив "Мост"
Геворкян Гарри Леонидович
Геворкян Роман Леонидович
Городиский Александр Маркович
Гундерова Лариса Дмитриевна
Давыдова Анна Сергеевна
Деревянко Татьяна Владимировна
Домбаева Каринэ Юрьевна
Дрозд Александр Александрович
Закрытое акционерное общество "Ростов-Ресурс"
ИП Авчиева Нунэ Иосифовна
ИП Алехина Екатерина Михайловна (договор действует до 31.01.2025)
ИП Андрющенко Андрей Иванович
ИП Арутюнов Вячеслав Алексеевич
ИП Арутюнов Вячеслав Алексеевич
ИП Березовский Антон Борисович
ИП Буслидзе Дмитрий Вадимович
ИП Григорьева Светлана Игоревна
ИП Гундерова Лариса Дмитриевна
ИП Дубовик Наталья Алексеевна
ИП Исаев Зураб Григорьевич
ИП Котляр Константин Дмитриевич
ИП Левченко Даниил Валерьевич
ИП Лобода Александр Анатольевич
ИП Мелкомянц Юрий Владимирович
ИП Мелкумян Арман Карленович
ИП Недбайло Валерий Иванович
ИП Олейников Руслан Витальевич
ИП Пирумян Володя Шаваршович
ИП Погосян Артур Лорикович
ИП Ревеко Юлия Александровна
ИП Рослый Валентин Николаевич
ИП Румянцева Наталья Валерьевна
ИП Сабаджиев Роман Георгиевич
ИП Сапожников Юрий Михайлович
ИП Стороженко Анна Владимировна
ИП Ткач Виктор Иванович
ИП Халын Виктор Геннадьевич
ИП Хачатрян Карине Минасовна
ИП Шаповалова Анна Николаевна
ИП ШАХМУРАДЯН А.М.
ИП Щегорцов Александр Александрович
ИП Юшина Ольга Геннадьевна
ИП Юшина Ольга Геннадьевна
Исаян Вартануш Алексиевна
Карагебагян Артур Амлетович
Картамышев Владимир Викторович
Качалов Георгий Борисович
Кирина Ирина Викторовна
Ковалев Дмитрий Валериевич, Ковалева Оксана Георгиевна
Ковшарь Виктор Николаевич
Кондабарова Анастасия Васильевна
Косарева Ольга Игоревна
Котовская Людмила Валентиновна
Крестьянова Наталья Андреевна
Лагвилава Бадри Илюшаевич
Левченко Валерий Николаевич
Ломака Владимир Анатольевич
Ломака Владимир Анатольевич
Магомедов Руслан Магомедрафиевич
Магомедов Руслан Магомедрафиевич
Марушко Олег Леонидович
Мелихова Елена Максимовна
Мелконян Роман Григорьевич
Миронова Лариса Викторовна
Муцурова Амина Адамовна
Намит Белла Дмитриевна
Некрасова Наталия Андреевна
Некрасова Наталия Андреевна
Околичная Наталья Викторовна
ООО "Альфа-М"
ООО "Альянс-Энерго"
ООО "Аравод"
ООО "ЕЭС-Гарант"
ООО ЕЭС ГАРАНТ
ООО ЕЭС ГАРАНТ
ООО ЕЭС ГАРАНТ
ООО "Изабелла"
ООО "Империя"
ООО "ИСС"
ООО "Коммерция, Строительство, Перевозки "Ренат-Транс"
ООО "КОММОН АККОРД"
ООО "Космос"
ООО "КЭС"
ООО "Магазин №65" Пролетарского района"
ООО "МТС ЭНЕРГО"
ООО "МТС ЭНЕРГО"
ООО "Новопласт"
ООО "ПраймТелекомЮг"
ООО "ПраймТелекомЮг"
ООО "ПраймТелекомЮг"
ООО "ПраймТелекомЮг"
ООО "ПРОФСЕРВИСТРЕЙД"
ООО "ПРОФСЕРВИСТРЕЙД"
ООО "Румид"
ООО "СВИВ"
ООО "Сирена"
ООО "СтройИнвест"
ООО "ФИЛИГРАН"
ООО Центр содействия "Развитие"
ООО "ЭНЕРДЖИ ГРУП"
ООО "Юридическо-бухгалтерское агентство "Юрос"
ООО "Юридическо-бухгалтерское агентство "Юрос"
Парапонова Людмила Эдуардовна
Петросян Алексей Рубенович, Попов Владимир Викторович
Петросян Валентина Ганно
Полевский Алексей Алексеевич
Поликарпова Александра Евгеньевна
Приказчиков Андрей Александрович
Пролетарская районная организация г. Ростова-на-Дону Ростовской областной организации общероссийской общественной организации "Всероссийское общество инвалидов"
Проскурина Ольга Васильевна
Пустоветов Александр Сергеевич
Пустоветов Александр Сергеевич
Савкин Александр Александрович
Сидненко Геннадий Александрович
Следственное управление Следственного комитета Российской Федерации по Ростовской области
Степанов Алико Иванович
Стешенко Михаил Леонидович
Сыромля В.И.
Терентьев Артем Николаевич
Тикиджиев Борис Борисович
Ткач Анжелика Валерьевна
Тонерян Сергей Григорьевич
Харченко Нина Семеновна
Хачатрян Роберт Рафикович
Худякова Елена Витальевна
Черемисина Оксана Викторовна
Черненко Вероника Вячеславовна
Чернявская Анжела Эдуардовна
Чупилкина Татьяна Серафимовна
Ширинова Татьяна Алексеевна
Щербакова Алла Васильевна
Эрганян Татьяна Алексеевна
ООО "КЭС"
Авеян Азнив Альбертовна
Багдасарян Геннадий Егишевич
ООО "ПРОФСЕРВИСТРЕЙД"
ООО "Энергосбыт-Первомайский"
Бондаренко Михаил Валерьевич, Сариева Ирина Валерьевна
Джабарян Эдуард Петросович
ИП Шкоденко Юрий Викторович
ООО "ПРОФСЕРВИСТРЕЙД"
ООО "Русские высоты"
Микиртумова Светлана Сергеевна
Гивоев Василий Павлович
Гивоев Василий Павлович
Мелкумян Ашот Погосович
ООО "Орбита"
Акопов Ваган Рафаелович
Бобров Александр Сергеевич
Мнацаканов Сергей Георгиевич
ООО "АПР--Сити/ТВД"
Вязовская Людмила Александровна
Вязовская Людмила Александровна
Вязовская Людмила Александровна
ИП Чикильдин Владимир Михайлович
ООО "Ариадна"
ООО "ЕЭС. ГАРАНТ"
Шкоденко Галина Викторовна
Шкоденко Галина Викторовна
Бубельцов Сергей Сергеевич
Акционерное общество "Русские Башни"
ИП Авдеев Валерий Леонидович
ИП Асланьян Эдуард Лусегенович
ИП Асланьян Эдуард Лусегенович
ИП Одинцова Наталья Ивановна
ИП Сухомлинов Вячеслав Николаевич
Кордуманов Николай Павлович
ООО "Цифровой Медиа-Борд"
Халамбашьян Григорий Ардашесович
Хасьян Ашот Константинович, Асланьян Эдуард Лусегенович, Парлюк Евгений Геннадьевич
ООО "МТС ЭНЕРГО"
АО "Почта России"
Бережной Николай Владиленович
Бондарев Александр Николаевич
Бутурлымова Виктория Станиславовна
Варяник Василий Алексеевич
Гогуев Руслан Магометович
Григорьева Лидия Михайловна
Грицаенко Дмитрий Игоревич
Журавлева Татьяна Николаевна
ИП Амбарцумян Артур Левонович
ИП Бондарь Ольга Ильинична
ИП Кузина В.А.
ИП Морозова Роза Филипповна
ИП Руденко Игорь Витальевич
ИП Сафронов Денис Александрович
ИП Янкова Валентина Александровна
Калашникова Наталья Ивановна
Керимова Эльмира Мейбуллаевна
Лукошко Кристина Игоревна
Николаенко Алексей Вячеславович
Николаенко Лариса Юрьевна
Нор-Аревянц Андрей Саркисович
ООО "Петр"
ООО "Петр"
Попович Анастасия Анатольевна
Попович Анастасия Анатольевна
Попович Анастасия Анатольевна
Савостиков Андрей Александрович
Сулакова Виктория Александровна
Хрипко Игорь Иванович
Чередниченко Юрий Николаевич
Черноглазова Марина Юрьевна
Шашкова Лидия Борисовна
Авцын Владислав Владимирович
Акопьян Элла Георгиевна
Аллахвердян Айказ Володяевич
АО "Почта России"
Аракелян Вагаршак Эдуардович
Арутюнян Сильва Армоевна
Бегалова Елена Борисовна
Бесшапошнов Николай Федорович
Богуславский Валерий Владимирович
Грудинина Светлана Александровна
Гурьева Елена Николаевна
Давтян Мартин Оганесович
Епишов Алексей Николаевич
Ильянова Татьяна Ивановна
ИП Абрамян Арменак Арсентьевич
ИП Авакян Сильва Александровна
ИП Авакян Сильва Александровна
ИП Авакян Сильва Александровна
ИП Антоненко Юрий Петрович
ИП Воинов Олег Витальевич
ИП Геворкян Манвел Андреевич
ИП Ефимов Даниил Петрович
ИП Збраилова Елена Викторовна
ИП Зейдляева Татьяна Зосимовна
ИП Леленков Дмитрий Николаевич
ИП Ломов Игорь Иванович
ИП Магдесьян Сусана Саркисовна
ИП Мартиросян Лусине Валерийовна
ИП Мартиросян Лусине Валерийовна
ИП Мосин Анатолий Викторович
ИП Наумов Николай Павлович
ИП Согомонян Жанна Мушеговна
ИП Хопхоян Владимир Степанович
ИП Хопхоян Владимир Степанович
ИП Шкода Игорь Викторович
ИП Яковлева Олеся Сергеевна
Костелянец Нелли Анатольевна
Лисс Элина Михайловна
Логутин Сергей Валерьевич, Веремейчук Надежда Ильинична
Мирошникова Наталия Валентиновна
Неприков Николай Николаевич
Непубличное акционерное общество по распространению произведений печати и торговле другими товарами народного потребления "Ростовкнига"
ООО "КапРемСтройНадзор"
ООО "КапРемСтройНадзор"
ООО "Магазин № 69"
ООО "МАГНАТ ПЛЮС" (действует до 01.03.2026)
ООО "Парус"
ООО "Энергосбытовая компания "Энергостандарт"
ООО "Энергосбытовая компания "Энергостандарт"
Островский Григорий Никодимович
Панкова Елена Ивановна
Пономарева Юлия Витальевна
Романов Дмитрий Михайлович
Ростовский казачий союз
Симонян Наталья Генриховна
Степанова Анжелика Давидовна
Степанова Анжелика Давидовна
Степанова Жанетта Гургеновна
Табешадзе Игорь Гиглаевич
Тирацуян Евгений Ованесович
Тирацуян Евгений Ованесович
Тихомирова Наталья Александровна
Фетисов Сергей Юрьевич
Харджиева Оксана Ивановна
Челохьян Ирина Владимировна
Шагаев Андрей Михайлович
Зерчукова Инна Владимировна
ИП Аракян Мушег Григорьевич
ООО "МАГНИТЭНЕРГО"
ИП Шаулова Татьяна Юрьевна
ИП Степанов Эдуард Бедросович
ИП Иванов Михаил Владимирович
</t>
  </si>
  <si>
    <t xml:space="preserve">Рожкова Любовь Степановна
Оганнисян Гнел Геворгович
МОНЭ
ИП Абачараева Нелля Лазаревна
ООО "фирма АНПЭ"
ООО "Деловой центр "Фабрика"
ООО "ПРОФСЕРВИСТРЕЙД"
Бондарь Елена Романовна
Вартанян Р.А.
Егоров Артем Владимирович ИП
ЗАО "Донская девелоперская компания"
ЗАО "Донская девелоперская компания"
Зеливянский Александр Юрьевич
ИП Абачараева Нелля Лазаревна
ИП Аракян Мушег Григорьевич
ИП Карапетьянц Карен Ашотович
ИП Поливенко Ольга Александровна
ИП Хмелевская Елена Ивановна
ООО "Джамп"
ООО "Добрыня+"
ООО "Исток ГНБ"
ООО "Кардинал"
ООО "МАГНИТЭНЕРГО"
ООО "МТС ЭНЕРГО"
ООО "НОВАТЭК-Автозаправочные комплексы"
ООО "ПЛЮС"
ООО "РН-ЭНЕРГО"
ООО "Ростовречторг"
ООО "СВИВ"
ООО Специализированный застройщик "СТРОЙГРАД-ДОН"
Хноев Жан Дмитриевич
Акционерное общество "Ремэнергомеханизация"
Акционерное общество "Ремэнергомеханизация"
Аржаной Валерий Валентинович
Бегинян Н.Г. ИП
Дровалев Константин Викторович
Жуков Александр Викторович
Зикеева Ирина Юрьевна
Зикеева Ирина Юрьевна
ИП Адамян Зограб Акопович
ИП Аракян Григор Мовсесович
ИП Арутюнов Вячеслав Алексеевич
ИП Арутюнов Вячеслав Алексеевич
ИП Белозеров Захар Алексеевич
ИП Бовдурец Юрий Сергеевич
ИП Восканов Мушег Васильевич
ИП Головко Сергей Иванович
ИП Каголкин Асланбек Альбертович
ИП Каголкин Асланбек Альбертович
ИП Кадыров Абдулкадыр Багадурович
ИП Казарьянц Вартан Суренович
ИП Какичев Александр Васильевич
ИП Какичев Александр Васильевич
ИП Паевская Наталья Олеговна
ИП Пирумян Аршак Шаваршович
ИП Рослый Валентин Николаевич
ИП Скляр Елена Степановна
ИП Сучков Федор Александрович
ИП Яшлян Татьяна Степановна
Лазура Сергей Степанович
Лебедь Виктор Тимофеевич
ООО "Агроторг"
ООО "Агроторг"
ООО "КЭС"
ООО "КЭС"
ООО "ЛОГИСТИК"
ООО "МАГНИТЭНЕРГО"
ООО "МАГНИТЭНЕРГО"
ООО Медицинская научно-производственная фирма "Авиценна"
ООО Медицинская научно-производственная фирма "Авиценна"
ООО "Новая энергетическая компания"
ООО "Ростовская игрушка"
ООО "Соцактив"
ООО "Стомсервис"
ООО "Управляющая компания "Сокол-Энергосбыт"
ООО "Фирма "Кристина" специализированный застройщик"
ООО "Энергосбыт Юга"
ООО "Энергосбыт Юга"
Открытое акционерное общество "Севкавэлектроремонт"
Петросян Инна Александровна
Сароян Алевтина Александровна
Хачатрян Назик Мкртычевна, Хачатрян Бениамин Мкртичович, Федькова Марина Мкртычевна
ИП Орлова Екатерина Борисовна
ИП Молчанов Олег Русланович
Мельник Владислав Александрович
ООО "СВИВ"
ООО "АПР-Сити/ТВД"
ООО "Агроторг"
Авакян Эльмира Юрьевна
Агамян Арам Кимович
Агопов Сергей Александрович
Акционерное общество "Русские Башни"
Амбарцумян Абгар Сергеевич
Амирханян Оганес Константинович
АО "Почта России"
АО "Русская Инфраструктурная Компания"
Арабидзе Ольга Васильевна
Аристова Елена Анатольевна
Бабич Людмила Георгиевна
Бегоян Артур Сергеевич
Бутурлымов Виталий Николаевич
Ванецян Ншан Андраникович
Варданян Маис Васильевич
Вардикян Энзел Грандович
Вачаев Борис Федорович
Величкина Татьяна Владимировна
Величко Михаил Иванович
Волик Вячеслав Витальевич
Волохонская Оксана Викторовна
Глотова Ольга Владимировна
Давтян Самвел Арзуманович
Денисенко Анатолий Викторович
Дук Виктор Иосифович
Жуйкова Александра Ивановна
Зеленина Нина Федоровна
ИП Акгубаев Элсевер Джамалдин оглы
ИП Альков Марат Анварович
ИП Антоненко Юрий Петрович
ИП Бегоян Артур Сергеевич
ИП Васильева Лариса Николаевна
ИП Вова Павел Михайлович, Вова Наталия Сергеевна
ИП Гараева Валентина Александровна
ИП Гилёв Сергей Петрович
ИП Зинченко Виктор Павлович
ИП Зинькова Екатерина Анатольевна
ИП Казмазовский Юрий Викторович
ИП Какочашвили Джейран Зурабович
ИП Костюхин Роман Анатольевич
ИП Кундрюков Андрей Александрович
ИП Лоцманов Роман Евгеньевич
ИП Маркарян Вачакан Шаваршович
ИП Марченко Иван Андреевич
ИП Мирзоян Саак Ашотович
ИП Мнацаканян Аракел Хачикович
ИП Недбайло Валерий Иванович
ИП Нор-Аревян Валентина Лусегеновна
ИП Нор-Аревян Валентина Лусегеновна
ИП Петрова Софья Андреевна
ИП Саакян Либарит Меликович
ИП Сальник Любовь Владимировна
ИП Сафарян Артем Армоевич (договор действует до 31.07.2025г)
ИП Сафарян Сирун Робертовна (действует до 30.09.2025)
ИП Сизов Сергей Германович
ИП Сухомлинов Вячеслав Николаевич
ИП Сухомлинов Вячеслав Николаевич
ИП Тирацуян Вахинах Луспаронович
ИП Худавердян Сергей Андраникович
ИП Чемоданова Галина Анатольевна
ИП Чнаварян Автандил Акопович
ИП Энделадзе Фридон Амиранович
Исмаилов Идаят Кирим Оглы
Карагебагян Артур Амлетович
Карагебакян Амлет Аршакович
Касымов Максим Иванович
Ковалев Павел Валерьевич
Коваленко Анатолий Петрович
Кривенко Владимир Александрович
Криволевич Евгений Васильевич ИП
Левченко Зоя Георгиевна
Лысенко Сяния Умаровна
Макаренко Олег Анатольевич
Максимов Михаил Константинович, Кириллов Сергей Петрович
Маркарьян Татьяна Ервандовна
Маркарян Арам Агванович
Маркарян Варастат Гургенович
Матвеева Людмила Николаевна
Мкртчян Геворк Володяевич ИП
Мнацян Артур Ширакович
Мнацян Карине Рубиковна
Молчанов Александр Алексеевич
Мороз Константин Иванович
Мхитарьян Светлана Гургеновна
Нечипарный Андрей Викторович
Никитин Андрей Николаевич
ОАО "Моряк"
Овсепян Лариса Альбертовна
Одинцова Наталья Ивановна
ООО "АПР--Сити/ТВД"
ООО "АПР-Сити/ТВД"
ООО "АПР-Сити/ТВД"
ООО "АПР-Сити/ТВД"
ООО "ЗАПЧАСТИ ЮГ-22"
ООО "КЭС"
ООО "Надия"
ООО "Надия"
ООО "Надия"
ООО "П.П.А.С.С."
ООО "ПраймТелекомЮг"
ООО "Промэнергосбыт"
ООО "ПРОФСЕРВИСТРЕЙД"
ООО "РН-ЭНЕРГО"
ООО "Ростовречторг"
ООО "Ростовречторг"
ООО "Сбытовая компания Юг"
ООО "Цифровизация"
ООО "Цифровой Медиа-Борд"
ООО "Цифровой Медиа-Борд"
ООО "Энергосбыт Юга"
ООО "Энергосбыт Юга"
ООО "Энергосбыт Юга"
ООО "ЭНЕРДЖИ ГРУП"
Осипьянц Ольга Семеновна
Осипьянц Ольга Семеновна
Панарина Ирина Тимофеевна
Пироева Сильва Сергеевна
Пирумян Ваган Шаваршович
Пономарев Валерий Александрович
Постукян Юрий Сергеевич
Савищенко Сергей Петрович
Саркисьян Марина Жоржевна
Тарасов Григорий Артемович
Тарасян Гор Саркисович
Хасьян Ашот Константинович, Асланьян Эдуард Лусегенович, Парлюк Евгений Геннадьевич
Хасьян Ашот Константинович, Асланьян Эдуард Лусегенович, Парлюк Евгений Геннадьевич
Худавердян Андраник Владимирович
Чебанян Анатолий Вартанович
Черненко Вероника Вячеславовна
Черный Елена Дмитриевна
Шагоян Вартан Керопович
Шаповалова Ольга Николаевна
Шатунов Николай Николаевич
Шатунов Николай Николаевич
Шахсуварян Аветис Оганесович
Шерасова Анжелика Николаевна
Эрганян Олег Яковлевич
Ядлось Андрей Тарасович
Акопьян Элла Георгиевна
Акционерное общество "Ростовоблфармация"
Акционерное общество "Русские Башни"
Акционерное общество "Русские Башни"
АО "50 автомобильный ремонтный завод"
АО "Почта России"
АО "Русская Инфраструктурная Компания"
Арутюнов Ашот Сергеевич
Бабинская Марина Борисовна
Буюклян Мануэль Артушович
Вартанян Р.А.
Верьянова Наталья Николаевна
Вороненков Евгений Валерьевич
Гаражно-строительный кооператив "Мост"
Геворкян Гарри Леонидович
Геворкян Роман Леонидович
Городиский Александр Маркович
Гундерова Лариса Дмитриевна
Давыдова Анна Сергеевна
Деревянко Татьяна Владимировна
Домбаева Каринэ Юрьевна
Дрозд Александр Александрович
Закрытое акционерное общество "Ростов-Ресурс"
ИП Авчиева Нунэ Иосифовна
ИП Алехина Екатерина Михайловна (договор действует до 31.01.2025)
ИП Андрющенко Андрей Иванович
ИП Арутюнов Вячеслав Алексеевич
ИП Арутюнов Вячеслав Алексеевич
ИП Березовский Антон Борисович
ИП Буслидзе Дмитрий Вадимович
ИП Григорьева Светлана Игоревна
ИП Гундерова Лариса Дмитриевна
ИП Дубовик Наталья Алексеевна
ИП Исаев Зураб Григорьевич
ИП Котляр Константин Дмитриевич
ИП Левченко Даниил Валерьевич
ИП Лобода Александр Анатольевич
ИП Мелкомянц Юрий Владимирович
ИП Мелкумян Арман Карленович
ИП Недбайло Валерий Иванович
ИП Олейников Руслан Витальевич
ИП Пирумян Володя Шаваршович
ИП Погосян Артур Лорикович
ИП Ревеко Юлия Александровна
ИП Рослый Валентин Николаевич
ИП Румянцева Наталья Валерьевна
ИП Сабаджиев Роман Георгиевич
ИП Сапожников Юрий Михайлович
ИП Стороженко Анна Владимировна
ИП Ткач Виктор Иванович
ИП Халын Виктор Геннадьевич
ИП Хачатрян Карине Минасовна
ИП Шаповалова Анна Николаевна
ИП ШАХМУРАДЯН А.М.
ИП Щегорцов Александр Александрович
ИП Юшина Ольга Геннадьевна
ИП Юшина Ольга Геннадьевна
Исаян Вартануш Алексиевна
Карагебагян Артур Амлетович
Картамышев Владимир Викторович
Качалов Георгий Борисович
Кирина Ирина Викторовна
Ковалев Дмитрий Валериевич, Ковалева Оксана Георгиевна
Ковшарь Виктор Николаевич
Кондабарова Анастасия Васильевна
Косарева Ольга Игоревна
Котовская Людмила Валентиновна
Крестьянова Наталья Андреевна
Лагвилава Бадри Илюшаевич
Левченко Валерий Николаевич
Ломака Владимир Анатольевич
Ломака Владимир Анатольевич
Магомедов Руслан Магомедрафиевич
Магомедов Руслан Магомедрафиевич
Марушко Олег Леонидович
Мелихова Елена Максимовна
Мелконян Роман Григорьевич
Миронова Лариса Викторовна
Муцурова Амина Адамовна
Намит Белла Дмитриевна
Некрасова Наталия Андреевна
Некрасова Наталия Андреевна
Околичная Наталья Викторовна
ООО "Альфа-М"
ООО "Альянс-Энерго"
ООО "Аравод"
ООО "ЕЭС-Гарант"
ООО ЕЭС ГАРАНТ
ООО ЕЭС ГАРАНТ
ООО ЕЭС ГАРАНТ
ООО "Изабелла"
ООО "Империя"
ООО "ИСС"
ООО "Коммерция, Строительство, Перевозки "Ренат-Транс"
ООО "КОММОН АККОРД"
ООО "Космос"
ООО "КЭС"
ООО "Магазин №65" Пролетарского района"
ООО "МТС ЭНЕРГО"
ООО "МТС ЭНЕРГО"
ООО "Новопласт"
ООО "ПраймТелекомЮг"
ООО "ПраймТелекомЮг"
ООО "ПраймТелекомЮг"
ООО "ПраймТелекомЮг"
ООО "ПРОФСЕРВИСТРЕЙД"
ООО "ПРОФСЕРВИСТРЕЙД"
ООО "Румид"
ООО "СВИВ"
ООО "Сирена"
ООО "СтройИнвест"
ООО "ФИЛИГРАН"
ООО Центр содействия "Развитие"
ООО "ЭНЕРДЖИ ГРУП"
ООО "Юридическо-бухгалтерское агентство "Юрос"
ООО "Юридическо-бухгалтерское агентство "Юрос"
Парапонова Людмила Эдуардовна
Петросян Алексей Рубенович, Попов Владимир Викторович
Петросян Валентина Ганно
Полевский Алексей Алексеевич
Поликарпова Александра Евгеньевна
Приказчиков Андрей Александрович
Пролетарская районная организация г. Ростова-на-Дону Ростовской областной организации общероссийской общественной организации "Всероссийское общество инвалидов"
Проскурина Ольга Васильевна
Пустоветов Александр Сергеевич
Пустоветов Александр Сергеевич
Савкин Александр Александрович
Сидненко Геннадий Александрович
Следственное управление Следственного комитета Российской Федерации по Ростовской области
Степанов Алико Иванович
Стешенко Михаил Леонидович
Сыромля В.И.
Терентьев Артем Николаевич
Тикиджиев Борис Борисович
Ткач Анжелика Валерьевна
Тонерян Сергей Григорьевич
Харченко Нина Семеновна
Хачатрян Роберт Рафикович
Худякова Елена Витальевна
Черемисина Оксана Викторовна
Черненко Вероника Вячеславовна
Чернявская Анжела Эдуардовна
Чупилкина Татьяна Серафимовна
Ширинова Татьяна Алексеевна
Щербакова Алла Васильевна
Эрганян Татьяна Алексеевна
ООО "КЭС"
Авеян Азнив Альбертовна
Багдасарян Геннадий Егишевич
ООО "ПРОФСЕРВИСТРЕЙД"
ООО "Энергосбыт-Первомайский"
Бондаренко Михаил Валерьевич, Сариева Ирина Валерьевна
Джабарян Эдуард Петросович
ИП Шкоденко Юрий Викторович
ООО "ПРОФСЕРВИСТРЕЙД"
ООО "Русские высоты"
Микиртумова Светлана Сергеевна
Гивоев Василий Павлович
Гивоев Василий Павлович
Мелкумян Ашот Погосович
ООО "Орбита"
Акопов Ваган Рафаелович
Бобров Александр Сергеевич
Мнацаканов Сергей Георгиевич
ООО "АПР--Сити/ТВД"
Вязовская Людмила Александровна
Вязовская Людмила Александровна
Вязовская Людмила Александровна
ИП Чикильдин Владимир Михайлович
ООО "Ариадна"
ООО "ЕЭС. ГАРАНТ"
Шкоденко Галина Викторовна
Шкоденко Галина Викторовна
Бубельцов Сергей Сергеевич
Акционерное общество "Русские Башни"
ИП Авдеев Валерий Леонидович
ИП Асланьян Эдуард Лусегенович
ИП Асланьян Эдуард Лусегенович
ИП Одинцова Наталья Ивановна
ИП Сухомлинов Вячеслав Николаевич
Кордуманов Николай Павлович
ООО "Цифровой Медиа-Борд"
Халамбашьян Григорий Ардашесович
Хасьян Ашот Константинович, Асланьян Эдуард Лусегенович, Парлюк Евгений Геннадьевич
ООО "МТС ЭНЕРГО"
АО "Почта России"
Бережной Николай Владиленович
Бондарев Александр Николаевич
Бутурлымова Виктория Станиславовна
Варяник Василий Алексеевич
Гогуев Руслан Магометович
Григорьева Лидия Михайловна
Грицаенко Дмитрий Игоревич
Журавлева Татьяна Николаевна
ИП Амбарцумян Артур Левонович
ИП Бондарь Ольга Ильинична
ИП Кузина В.А.
ИП Морозова Роза Филипповна
ИП Руденко Игорь Витальевич
ИП Сафронов Денис Александрович
ИП Янкова Валентина Александровна
Калашникова Наталья Ивановна
Керимова Эльмира Мейбуллаевна
Лукошко Кристина Игоревна
Николаенко Алексей Вячеславович
Николаенко Лариса Юрьевна
Нор-Аревянц Андрей Саркисович
ООО "Петр"
ООО "Петр"
Попович Анастасия Анатольевна
Попович Анастасия Анатольевна
Попович Анастасия Анатольевна
Савостиков Андрей Александрович
Сулакова Виктория Александровна
Хрипко Игорь Иванович
Чередниченко Юрий Николаевич
Черноглазова Марина Юрьевна
Шашкова Лидия Борисовна
</t>
  </si>
  <si>
    <t>Л-211</t>
  </si>
  <si>
    <t xml:space="preserve">МОНЭ
ИП Абачараева Нелля Лазаревна
ООО "фирма АНПЭ"
ООО "Деловой центр "Фабрика"
ООО "ПРОФСЕРВИСТРЕЙД"
Бондарь Елена Романовна
Вартанян Р.А.
Егоров Артем Владимирович ИП
ЗАО "Донская девелоперская компания"
ЗАО "Донская девелоперская компания"
Зеливянский Александр Юрьевич
ИП Абачараева Нелля Лазаревна
ИП Аракян Мушег Григорьевич
ИП Карапетьянц Карен Ашотович
ИП Поливенко Ольга Александровна
ИП Хмелевская Елена Ивановна
ООО "Джамп"
ООО "Добрыня+"
ООО "Исток ГНБ"
ООО "Кардинал"
ООО "МАГНИТЭНЕРГО"
ООО "МТС ЭНЕРГО"
ООО "НОВАТЭК-Автозаправочные комплексы"
ООО "ПЛЮС"
ООО "РН-ЭНЕРГО"
ООО "Ростовречторг"
ООО "СВИВ"
ООО Специализированный застройщик "СТРОЙГРАД-ДОН"
Хноев Жан Дмитриевич
Акционерное общество "Ремэнергомеханизация"
Акционерное общество "Ремэнергомеханизация"
Аржаной Валерий Валентинович
Бегинян Н.Г. ИП
Дровалев Константин Викторович
Жуков Александр Викторович
Зикеева Ирина Юрьевна
Зикеева Ирина Юрьевна
ИП Адамян Зограб Акопович
ИП Аракян Григор Мовсесович
ИП Арутюнов Вячеслав Алексеевич
ИП Арутюнов Вячеслав Алексеевич
ИП Белозеров Захар Алексеевич
ИП Бовдурец Юрий Сергеевич
ИП Восканов Мушег Васильевич
ИП Головко Сергей Иванович
ИП Каголкин Асланбек Альбертович
ИП Каголкин Асланбек Альбертович
ИП Кадыров Абдулкадыр Багадурович
ИП Казарьянц Вартан Суренович
ИП Какичев Александр Васильевич
ИП Какичев Александр Васильевич
ИП Паевская Наталья Олеговна
ИП Пирумян Аршак Шаваршович
ИП Рослый Валентин Николаевич
ИП Скляр Елена Степановна
ИП Сучков Федор Александрович
ИП Яшлян Татьяна Степановна
Лазура Сергей Степанович
Лебедь Виктор Тимофеевич
ООО "Агроторг"
ООО "Агроторг"
ООО "КЭС"
ООО "КЭС"
ООО "ЛОГИСТИК"
ООО "МАГНИТЭНЕРГО"
ООО "МАГНИТЭНЕРГО"
ООО Медицинская научно-производственная фирма "Авиценна"
ООО Медицинская научно-производственная фирма "Авиценна"
ООО "Новая энергетическая компания"
ООО "Ростовская игрушка"
ООО "Соцактив"
ООО "Стомсервис"
ООО "Управляющая компания "Сокол-Энергосбыт"
ООО "Фирма "Кристина" специализированный застройщик"
ООО "Энергосбыт Юга"
ООО "Энергосбыт Юга"
Открытое акционерное общество "Севкавэлектроремонт"
Петросян Инна Александровна
Сароян Алевтина Александровна
Хачатрян Назик Мкртычевна, Хачатрян Бениамин Мкртичович, Федькова Марина Мкртычевна
ИП Орлова Екатерина Борисовна
ИП Молчанов Олег Русланович
Мельник Владислав Александрович
ООО "СВИВ"
ООО "АПР-Сити/ТВД"
ООО "Агроторг"
Авакян Эльмира Юрьевна
Агамян Арам Кимович
Агопов Сергей Александрович
Акционерное общество "Русские Башни"
Амбарцумян Абгар Сергеевич
Амирханян Оганес Константинович
АО "Почта России"
АО "Русская Инфраструктурная Компания"
Арабидзе Ольга Васильевна
Аристова Елена Анатольевна
Бабич Людмила Георгиевна
Бегоян Артур Сергеевич
Бутурлымов Виталий Николаевич
Ванецян Ншан Андраникович
Варданян Маис Васильевич
Вардикян Энзел Грандович
Вачаев Борис Федорович
Величкина Татьяна Владимировна
Величко Михаил Иванович
Волик Вячеслав Витальевич
Волохонская Оксана Викторовна
Глотова Ольга Владимировна
Давтян Самвел Арзуманович
Денисенко Анатолий Викторович
Дук Виктор Иосифович
Жуйкова Александра Ивановна
Зеленина Нина Федоровна
ИП Акгубаев Элсевер Джамалдин оглы
ИП Альков Марат Анварович
ИП Антоненко Юрий Петрович
ИП Бегоян Артур Сергеевич
ИП Васильева Лариса Николаевна
ИП Вова Павел Михайлович, Вова Наталия Сергеевна
ИП Гараева Валентина Александровна
ИП Гилёв Сергей Петрович
ИП Зинченко Виктор Павлович
ИП Зинькова Екатерина Анатольевна
ИП Казмазовский Юрий Викторович
ИП Какочашвили Джейран Зурабович
ИП Костюхин Роман Анатольевич
ИП Кундрюков Андрей Александрович
ИП Лоцманов Роман Евгеньевич
ИП Маркарян Вачакан Шаваршович
ИП Марченко Иван Андреевич
ИП Мирзоян Саак Ашотович
ИП Мнацаканян Аракел Хачикович
ИП Недбайло Валерий Иванович
ИП Нор-Аревян Валентина Лусегеновна
ИП Нор-Аревян Валентина Лусегеновна
ИП Петрова Софья Андреевна
ИП Саакян Либарит Меликович
ИП Сальник Любовь Владимировна
ИП Сафарян Артем Армоевич (договор действует до 31.07.2025г)
ИП Сафарян Сирун Робертовна (действует до 30.09.2025)
ИП Сизов Сергей Германович
ИП Сухомлинов Вячеслав Николаевич
ИП Сухомлинов Вячеслав Николаевич
ИП Тирацуян Вахинах Луспаронович
ИП Худавердян Сергей Андраникович
ИП Чемоданова Галина Анатольевна
ИП Чнаварян Автандил Акопович
ИП Энделадзе Фридон Амиранович
Исмаилов Идаят Кирим Оглы
Карагебагян Артур Амлетович
Карагебакян Амлет Аршакович
Касымов Максим Иванович
Ковалев Павел Валерьевич
Коваленко Анатолий Петрович
Кривенко Владимир Александрович
Криволевич Евгений Васильевич ИП
Левченко Зоя Георгиевна
Лысенко Сяния Умаровна
Макаренко Олег Анатольевич
Максимов Михаил Константинович, Кириллов Сергей Петрович
Маркарьян Татьяна Ервандовна
Маркарян Арам Агванович
Маркарян Варастат Гургенович
Матвеева Людмила Николаевна
Мкртчян Геворк Володяевич ИП
Мнацян Артур Ширакович
Мнацян Карине Рубиковна
Молчанов Александр Алексеевич
Мороз Константин Иванович
Мхитарьян Светлана Гургеновна
Нечипарный Андрей Викторович
Никитин Андрей Николаевич
ОАО "Моряк"
Овсепян Лариса Альбертовна
Одинцова Наталья Ивановна
ООО "АПР--Сити/ТВД"
ООО "АПР-Сити/ТВД"
ООО "АПР-Сити/ТВД"
ООО "АПР-Сити/ТВД"
ООО "ЗАПЧАСТИ ЮГ-22"
ООО "КЭС"
ООО "Надия"
ООО "Надия"
ООО "Надия"
ООО "П.П.А.С.С."
ООО "ПраймТелекомЮг"
ООО "Промэнергосбыт"
ООО "ПРОФСЕРВИСТРЕЙД"
ООО "РН-ЭНЕРГО"
ООО "Ростовречторг"
ООО "Ростовречторг"
ООО "Сбытовая компания Юг"
ООО "Цифровизация"
ООО "Цифровой Медиа-Борд"
ООО "Цифровой Медиа-Борд"
ООО "Энергосбыт Юга"
ООО "Энергосбыт Юга"
ООО "Энергосбыт Юга"
ООО "ЭНЕРДЖИ ГРУП"
Осипьянц Ольга Семеновна
Осипьянц Ольга Семеновна
Панарина Ирина Тимофеевна
Пироева Сильва Сергеевна
Пирумян Ваган Шаваршович
Пономарев Валерий Александрович
Постукян Юрий Сергеевич
Савищенко Сергей Петрович
Саркисьян Марина Жоржевна
Тарасов Григорий Артемович
Тарасян Гор Саркисович
Хасьян Ашот Константинович, Асланьян Эдуард Лусегенович, Парлюк Евгений Геннадьевич
Хасьян Ашот Константинович, Асланьян Эдуард Лусегенович, Парлюк Евгений Геннадьевич
Худавердян Андраник Владимирович
Чебанян Анатолий Вартанович
Черненко Вероника Вячеславовна
Черный Елена Дмитриевна
Шагоян Вартан Керопович
Шаповалова Ольга Николаевна
Шатунов Николай Николаевич
Шатунов Николай Николаевич
Шахсуварян Аветис Оганесович
Шерасова Анжелика Николаевна
Эрганян Олег Яковлевич
Ядлось Андрей Тарасович
Акопьян Элла Георгиевна
Акционерное общество "Ростовоблфармация"
Акционерное общество "Русские Башни"
Акционерное общество "Русские Башни"
АО "50 автомобильный ремонтный завод"
АО "Почта России"
АО "Русская Инфраструктурная Компания"
Арутюнов Ашот Сергеевич
Бабинская Марина Борисовна
Буюклян Мануэль Артушович
Вартанян Р.А.
Верьянова Наталья Николаевна
Вороненков Евгений Валерьевич
Гаражно-строительный кооператив "Мост"
Геворкян Гарри Леонидович
Геворкян Роман Леонидович
Городиский Александр Маркович
Гундерова Лариса Дмитриевна
Давыдова Анна Сергеевна
Деревянко Татьяна Владимировна
Домбаева Каринэ Юрьевна
Дрозд Александр Александрович
Закрытое акционерное общество "Ростов-Ресурс"
ИП Авчиева Нунэ Иосифовна
ИП Алехина Екатерина Михайловна (договор действует до 31.01.2025)
ИП Андрющенко Андрей Иванович
ИП Арутюнов Вячеслав Алексеевич
ИП Арутюнов Вячеслав Алексеевич
ИП Березовский Антон Борисович
ИП Буслидзе Дмитрий Вадимович
ИП Григорьева Светлана Игоревна
ИП Гундерова Лариса Дмитриевна
ИП Дубовик Наталья Алексеевна
ИП Исаев Зураб Григорьевич
ИП Котляр Константин Дмитриевич
ИП Левченко Даниил Валерьевич
ИП Лобода Александр Анатольевич
ИП Мелкомянц Юрий Владимирович
ИП Мелкумян Арман Карленович
ИП Недбайло Валерий Иванович
ИП Олейников Руслан Витальевич
ИП Пирумян Володя Шаваршович
ИП Погосян Артур Лорикович
ИП Ревеко Юлия Александровна
ИП Рослый Валентин Николаевич
ИП Румянцева Наталья Валерьевна
ИП Сабаджиев Роман Георгиевич
ИП Сапожников Юрий Михайлович
ИП Стороженко Анна Владимировна
ИП Ткач Виктор Иванович
ИП Халын Виктор Геннадьевич
ИП Хачатрян Карине Минасовна
ИП Шаповалова Анна Николаевна
ИП ШАХМУРАДЯН А.М.
ИП Щегорцов Александр Александрович
ИП Юшина Ольга Геннадьевна
ИП Юшина Ольга Геннадьевна
Исаян Вартануш Алексиевна
Карагебагян Артур Амлетович
Картамышев Владимир Викторович
Качалов Георгий Борисович
Кирина Ирина Викторовна
Ковалев Дмитрий Валериевич, Ковалева Оксана Георгиевна
Ковшарь Виктор Николаевич
Кондабарова Анастасия Васильевна
Косарева Ольга Игоревна
Котовская Людмила Валентиновна
Крестьянова Наталья Андреевна
Лагвилава Бадри Илюшаевич
Левченко Валерий Николаевич
Ломака Владимир Анатольевич
Ломака Владимир Анатольевич
Магомедов Руслан Магомедрафиевич
Магомедов Руслан Магомедрафиевич
Марушко Олег Леонидович
Мелихова Елена Максимовна
Мелконян Роман Григорьевич
Миронова Лариса Викторовна
Муцурова Амина Адамовна
Намит Белла Дмитриевна
Некрасова Наталия Андреевна
Некрасова Наталия Андреевна
Околичная Наталья Викторовна
ООО "Альфа-М"
ООО "Альянс-Энерго"
ООО "Аравод"
ООО "ЕЭС-Гарант"
ООО ЕЭС ГАРАНТ
ООО ЕЭС ГАРАНТ
ООО ЕЭС ГАРАНТ
ООО "Изабелла"
ООО "Империя"
ООО "ИСС"
ООО "Коммерция, Строительство, Перевозки "Ренат-Транс"
ООО "КОММОН АККОРД"
ООО "Космос"
ООО "КЭС"
ООО "Магазин №65" Пролетарского района"
ООО "МТС ЭНЕРГО"
ООО "МТС ЭНЕРГО"
ООО "Новопласт"
ООО "ПраймТелекомЮг"
ООО "ПраймТелекомЮг"
ООО "ПраймТелекомЮг"
ООО "ПраймТелекомЮг"
ООО "ПРОФСЕРВИСТРЕЙД"
ООО "ПРОФСЕРВИСТРЕЙД"
ООО "Румид"
ООО "СВИВ"
ООО "Сирена"
ООО "СтройИнвест"
ООО "ФИЛИГРАН"
ООО Центр содействия "Развитие"
ООО "ЭНЕРДЖИ ГРУП"
ООО "Юридическо-бухгалтерское агентство "Юрос"
ООО "Юридическо-бухгалтерское агентство "Юрос"
Парапонова Людмила Эдуардовна
Петросян Алексей Рубенович, Попов Владимир Викторович
Петросян Валентина Ганно
Полевский Алексей Алексеевич
Поликарпова Александра Евгеньевна
Приказчиков Андрей Александрович
Пролетарская районная организация г. Ростова-на-Дону Ростовской областной организации общероссийской общественной организации "Всероссийское общество инвалидов"
Проскурина Ольга Васильевна
Пустоветов Александр Сергеевич
Пустоветов Александр Сергеевич
Савкин Александр Александрович
Сидненко Геннадий Александрович
Следственное управление Следственного комитета Российской Федерации по Ростовской области
Степанов Алико Иванович
Стешенко Михаил Леонидович
Сыромля В.И.
Терентьев Артем Николаевич
Тикиджиев Борис Борисович
Ткач Анжелика Валерьевна
Тонерян Сергей Григорьевич
Харченко Нина Семеновна
Хачатрян Роберт Рафикович
Худякова Елена Витальевна
Черемисина Оксана Викторовна
Черненко Вероника Вячеславовна
Чернявская Анжела Эдуардовна
Чупилкина Татьяна Серафимовна
Ширинова Татьяна Алексеевна
Щербакова Алла Васильевна
</t>
  </si>
  <si>
    <t>Л-215</t>
  </si>
  <si>
    <t>ПС 110 кВ Р23</t>
  </si>
  <si>
    <t>КЛ 6 кВ №23-11</t>
  </si>
  <si>
    <t>Филиал АО «Дороги и Мосты»  Мостоотряд-10             3 категория</t>
  </si>
  <si>
    <t>КЛ 6 кВ №23-39</t>
  </si>
  <si>
    <t>КЛ 6 кВ №23-22</t>
  </si>
  <si>
    <t>ООО "Спец-энерго" быт  2 категория</t>
  </si>
  <si>
    <t>КЛ 6 кВ №23-36</t>
  </si>
  <si>
    <t>КЛ 6 кВ №23-38</t>
  </si>
  <si>
    <t>КЛ 6 кВ №23-41</t>
  </si>
  <si>
    <t>КЛ 6 кВ №23-45</t>
  </si>
  <si>
    <t xml:space="preserve">Филатова Виктория Тихоновна
Трубников Александр Александрович
Барсегян Григорий Гарникович
ООО "Фактор"
Гетман Ксения Степановна, Тулинова Татьяна Викторовна
ИП Хмелевская Елена Ивановна
Барсегян Григорий Гарникович
ИП Логинов И.В.
ИП Мельникова Валерия Викторовна
ИП Мельникова Валерия Викторовна
ИП Мельникова Валерия Викторовна
ИП Савченко Татьяна Юрьевна
ИП Сафарян Артем Армоевич (договор действует до 31.07.2025г)
ИП Ульянова Светлана Владимировна
ИП Уманская Анастасия Максимовна
Косарев Валерий Юрьевич
ООО "Агроторг"
ООО "КЭС"
ООО "ЭНЕРДЖИ ГРУП"
Хлыян Ашот Яковлевич
Худавердян Любовь Грантовна ИП
Авакян Леонид Оганесович
Автогаражный кооператив "Запорожец"
Акопова Седа Ервандовна
АО "Почта России"
Багдасарян Алена Александровна
Бахирева Елена Викторовна
Величко Юрий Васильевич
Дубровин Олег Витальевич
Ершов Василий Леонидович
ИП Бондаренко Наталья Анатольевна
ИП Чернов Константин Александрович
ИП Чернов Константин Александрович
Ковалев Николай Андреевич
Кружалов Виктор Иванович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Мкртычян Валерий Рафикович
Мушкамбарян Иван Петросович
ООО "АПР-Сити/ТВД"
ООО ЕЭС ГАРАНТ
ООО ЕЭС ГАРАНТ
ООО ЕЭС ГАРАНТ
ООО "КЭС"
ООО "ПраймТелекомЮг"
Разумова Марина Васильевна
Рыбакова Галина Александровна
</t>
  </si>
  <si>
    <t>Л-2330</t>
  </si>
  <si>
    <t xml:space="preserve">ИП Хмелевская Елена Ивановна
Барсегян Григорий Гарникович
ИП Логинов И.В.
ИП Мельникова Валерия Викторовна
ИП Мельникова Валерия Викторовна
ИП Мельникова Валерия Викторовна
ИП Савченко Татьяна Юрьевна
ИП Сафарян Артем Армоевич (договор действует до 31.07.2025г)
ИП Ульянова Светлана Владимировна
ИП Уманская Анастасия Максимовна
Косарев Валерий Юрьевич
ООО "Агроторг"
ООО "КЭС"
ООО "ЭНЕРДЖИ ГРУП"
Хлыян Ашот Яковлевич
Худавердян Любовь Грантовна ИП
Авакян Леонид Оганесович
Автогаражный кооператив "Запорожец"
Акопова Седа Ервандовна
АО "Почта России"
Багдасарян Алена Александровна
Бахирева Елена Викторовна
Величко Юрий Васильевич
Дубровин Олег Витальевич
Ершов Василий Леонидович
ИП Бондаренко Наталья Анатольевна
ИП Чернов Константин Александрович
ИП Чернов Константин Александрович
Ковалев Николай Андреевич
Кружалов Виктор Иванович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Мкртычян Валерий Рафикович
Мушкамбарян Иван Петросович
ООО "АПР-Сити/ТВД"
ООО ЕЭС ГАРАНТ
ООО ЕЭС ГАРАНТ
ООО ЕЭС ГАРАНТ
ООО "КЭС"
ООО "ПраймТелекомЮг"
Разумова Марина Васильевна
Рыбакова Галина Александровна
Саркисян Маргарита Мнацакановна
Соколова Елена Михайловна
Соколова Елена Михайловна
Хачатурян Светлана Константиновна
Чекина Людмила Михайловна
ИП Ляшов Андрей Викторович
</t>
  </si>
  <si>
    <t>Л-2340</t>
  </si>
  <si>
    <t>АО «Ростовгазоаппарат» 2.3 категории</t>
  </si>
  <si>
    <t>ПС 110 кВ Р25</t>
  </si>
  <si>
    <t>КЛ 6 кВ №25-02</t>
  </si>
  <si>
    <t>ООО «Ростовский комбинат шампанских вин»                    2.3 категории</t>
  </si>
  <si>
    <t>КЛ 6 кВ №25-06</t>
  </si>
  <si>
    <t>ООО "Спец-энерго" быт 2 категория</t>
  </si>
  <si>
    <t>КЛ 6 кВ №25-08</t>
  </si>
  <si>
    <t>КЛ 6 кВ №25-09</t>
  </si>
  <si>
    <t>ООО «Южная сетевая компания» ИП Горяинов О.А. 3 категория</t>
  </si>
  <si>
    <t>КЛ 6 кВ №25-12</t>
  </si>
  <si>
    <t>КЛ 6 кВ №25-13</t>
  </si>
  <si>
    <t xml:space="preserve">ИП Гояева Оксана Борисовна, Гояев Андрей Лаврентьевич
ИП Ерицян Роман Леваевич
ИП Сафариева Диана Ренатовна
Маилян Дмитрий Рафаэльевич, Селезнев Александр Федорович
ООО "ВОСТОК"
ООО "ЕЭС-Гарант"
ООО "КЭС"
ООО "Новация-1"
ООО "Производственная компания "Тандем"
Агаян Анна Гамлетовна
Акопьян Элла Георгиевна
Андреев Виктор Валентинович, Губанова Елена Геннадиевна
Бейбутян Наталья Геннадьевна
Березовская Алла Васильевна
Выпряжкин Александр Петрович
Дугучиев Ислам Бетрсултанович
Дюбуа Дмитрий Петрович
ЗАО "Тамга"
Иванова Татьяна Сергеевна
Иванов Евгений Евгеньевич
ИП Арутюнян Артем Сергеевич
ИП Березняк Евгений Геннадьевич
ИП Бобков Юрий Викторович
ИП Землянский Сергей Валерьевич
ИП Левченко Елена Васильевна
ИП Литвинова Марина Ивановна
ИП Оланов Григорий Альбертович
ИП Пустоветова Елена Владимировна
ИП Саргсян Артак Мнацаканович
Князева Нина Тиграновна
Козлов Максим Михайлович
Магнитский Ярослав Юрьевич
Магнитский Ярослав Юрьевич
Месропян Авак Юрьевич
Мищенко Анатолий Анатольевич
Мовсесян Егише Арсенович
Мовсесян Татьяна Карапетовна
ООО "Агро Л.Т.Д."
ООО "Альфа-М"
ООО "Альфа-М"
ООО "Добрыня"
ООО "Домстрой"
ООО "Донбункер"
ООО "Донречсвязь"
ООО кадастровая служба "Дон-Земля-Сервис"
ООО "Светлана"
ООО "Строительное управление-114"
ООО "Судовые энергетические установки"
Прибылов Дания Петрович
Прокопович Ольга Александровна
Шоршорова Лариса Алексеевна
Авсецин Андрей Артемович
Автокооператив "Клотик"
АО "Донречфлот"
Ароян Вячеслав Михайлович
Баюрова Ольга Александровна
Вартанян Р.А.
Горбачева Анна Сергеевна
Данилова Наталья Павловна
Жигарева Лариса Юрьевна
Ильев-Бабин Сергей Алексеевич
ИП Анелок Анна Анатольевна
ИП Арутюнова Елена Валерьевна, Молчанова Елена Алексеевна
ИП Арутюнян Седа Ваниковна
ИП Вирабян Сатеник Оганесовна
ИП Григорян Аршак Микаелович
ИП Забашта Вячеслав Васильевич
ИП Зейдляева Татьяна Зосимовна
ИП Карамова Екатерина Нодаровна
ИП Карамова Екатерина Нодаровна
ИП Кирпичникова Екатерина Сергеевна
ИП Орищенко Игорь Николаевич
ИП Рахманов Темур Сабирович
ИП Чигридов Владимир Александрович
Кагиров Эми-Солт Бетерсолтович
Кейян Артур Жирайрович
Кононюк Юлия Александровна
Коршиков Владислав Витальевич
Купреев Александр Владимирович
Купреев Александр Владимирович
Латышев Владимир Николаевич
Маркин Александр Ильич
Мезинова Инга Александровна
Миронова Лариса Викторовна
Некомерческое партнёрство "Управление недвижимым имуществом "На Советской"
ООО "АМА"
ООО "ГТО"
ООО "Дон-МТ-Спецодежда"
ООО ЕЭС ГАРАНТ
ООО "Портовик"
ООО "Сервис-Логистик"
ООО "СК "Альянс"
ООО "СТЕК"
ООО "Энергосбытовая компания "Энергостандарт"
ООО "Яблочко"
Переверзева Наталья Владимировна
Пивторак Наталья Андреевна
Поляничко Айна Николаевна
Попова Наталья Александровна
Репенко Николай Андреевич
Сидоркина Лариса Викторовна
Татоян Гегам Трофикович
Хашхаева Елизавета Юрьевна
Хейгетян Владимир Мнацаганович, Мыночка Евгения Николаевна
Химиченко Андрей Владимирович
Химиченко Нэлли Алексеевна
Частное учреждение дополнительного профессионального образования "Учебно-Тренажерный центр "ГАЛС"
Чернобай Лидия Ивановна
Шеина Светлана Георгиевна, Мовсесян Егише Арсенович
</t>
  </si>
  <si>
    <t>Л-2503</t>
  </si>
  <si>
    <t xml:space="preserve">АО "Межрегиональный ТранзитТелеком"
ИП Геворкян Гарри Романович
ИП Гояева Оксана Борисовна, Гояев Андрей Лаврентьевич
ИП Ерицян Роман Леваевич
ИП Сафариева Диана Ренатовна
Маилян Дмитрий Рафаэльевич, Селезнев Александр Федорович
ООО "ВОСТОК"
ООО "ЕЭС-Гарант"
ООО "КЭС"
ООО "Новация-1"
ООО "Производственная компания "Тандем"
Агаян Анна Гамлетовна
Акопьян Элла Георгиевна
Андреев Виктор Валентинович, Губанова Елена Геннадиевна
Бейбутян Наталья Геннадьевна
Березовская Алла Васильевна
Выпряжкин Александр Петрович
Дугучиев Ислам Бетрсултанович
Дюбуа Дмитрий Петрович
ЗАО "Тамга"
Иванова Татьяна Сергеевна
Иванов Евгений Евгеньевич
ИП Арутюнян Артем Сергеевич
ИП Березняк Евгений Геннадьевич
ИП Бобков Юрий Викторович
ИП Землянский Сергей Валерьевич
ИП Левченко Елена Васильевна
ИП Литвинова Марина Ивановна
ИП Оланов Григорий Альбертович
ИП Пустоветова Елена Владимировна
ИП Саргсян Артак Мнацаканович
Князева Нина Тиграновна
Козлов Максим Михайлович
Магнитский Ярослав Юрьевич
Магнитский Ярослав Юрьевич
Месропян Авак Юрьевич
Мищенко Анатолий Анатольевич
Мовсесян Егише Арсенович
Мовсесян Татьяна Карапетовна
ООО "Агро Л.Т.Д."
ООО "Альфа-М"
ООО "Альфа-М"
ООО "Добрыня"
ООО "Домстрой"
ООО "Донбункер"
ООО "Донречсвязь"
ООО кадастровая служба "Дон-Земля-Сервис"
ООО "Светлана"
ООО "Строительное управление-114"
ООО "Судовые энергетические установки"
Прибылов Дания Петрович
Прокопович Ольга Александровна
Шоршорова Лариса Алексеевна
Авсецин Андрей Артемович
Автокооператив "Клотик"
АО "Донречфлот"
Ароян Вячеслав Михайлович
Баюрова Ольга Александровна
Вартанян Р.А.
Горбачева Анна Сергеевна
Данилова Наталья Павловна
Жигарева Лариса Юрьевна
Ильев-Бабин Сергей Алексеевич
ИП Анелок Анна Анатольевна
ИП Арутюнова Елена Валерьевна, Молчанова Елена Алексеевна
ИП Арутюнян Седа Ваниковна
ИП Вирабян Сатеник Оганесовна
ИП Григорян Аршак Микаелович
ИП Забашта Вячеслав Васильевич
ИП Зейдляева Татьяна Зосимовна
ИП Карамова Екатерина Нодаровна
ИП Карамова Екатерина Нодаровна
ИП Кирпичникова Екатерина Сергеевна
ИП Орищенко Игорь Николаевич
ИП Рахманов Темур Сабирович
ИП Чигридов Владимир Александрович
Кагиров Эми-Солт Бетерсолтович
Кейян Артур Жирайрович
Кононюк Юлия Александровна
Коршиков Владислав Витальевич
Купреев Александр Владимирович
Купреев Александр Владимирович
Латышев Владимир Николаевич
Маркин Александр Ильич
Мезинова Инга Александровна
Миронова Лариса Викторовна
Некомерческое партнёрство "Управление недвижимым имуществом "На Советской"
ООО "АМА"
ООО "ГТО"
ООО "Дон-МТ-Спецодежда"
ООО ЕЭС ГАРАНТ
ООО "Портовик"
ООО "Сервис-Логистик"
ООО "СК "Альянс"
ООО "СТЕК"
ООО "Энергосбытовая компания "Энергостандарт"
ООО "Яблочко"
Переверзева Наталья Владимировна
Пивторак Наталья Андреевна
Поляничко Айна Николаевна
Попова Наталья Александровна
</t>
  </si>
  <si>
    <t>Л-2504</t>
  </si>
  <si>
    <t xml:space="preserve">ИП Збраилова Виктория Сергеевна
АО "Межрегиональный ТранзитТелеком"
ИП Геворкян Гарри Романович
ИП Гояева Оксана Борисовна, Гояев Андрей Лаврентьевич
ИП Ерицян Роман Леваевич
ИП Сафариева Диана Ренатовна
Маилян Дмитрий Рафаэльевич, Селезнев Александр Федорович
ООО "ВОСТОК"
ООО "ЕЭС-Гарант"
ООО "КЭС"
ООО "Новация-1"
ООО "Производственная компания "Тандем"
Агаян Анна Гамлетовна
Акопьян Элла Георгиевна
Андреев Виктор Валентинович, Губанова Елена Геннадиевна
Бейбутян Наталья Геннадьевна
Березовская Алла Васильевна
Выпряжкин Александр Петрович
Дугучиев Ислам Бетрсултанович
Дюбуа Дмитрий Петрович
ЗАО "Тамга"
Иванова Татьяна Сергеевна
Иванов Евгений Евгеньевич
ИП Арутюнян Артем Сергеевич
ИП Березняк Евгений Геннадьевич
ИП Бобков Юрий Викторович
ИП Землянский Сергей Валерьевич
ИП Левченко Елена Васильевна
ИП Литвинова Марина Ивановна
ИП Оланов Григорий Альбертович
ИП Пустоветова Елена Владимировна
ИП Саргсян Артак Мнацаканович
Князева Нина Тиграновна
Козлов Максим Михайлович
Магнитский Ярослав Юрьевич
Магнитский Ярослав Юрьевич
Месропян Авак Юрьевич
Мищенко Анатолий Анатольевич
Мовсесян Егише Арсенович
Мовсесян Татьяна Карапетовна
ООО "Агро Л.Т.Д."
ООО "Альфа-М"
ООО "Альфа-М"
ООО "Добрыня"
ООО "Домстрой"
ООО "Донбункер"
ООО "Донречсвязь"
ООО кадастровая служба "Дон-Земля-Сервис"
ООО "Светлана"
ООО "Строительное управление-114"
ООО "Судовые энергетические установки"
Прибылов Дания Петрович
Прокопович Ольга Александровна
Шоршорова Лариса Алексеевна
Авсецин Андрей Артемович
Автокооператив "Клотик"
АО "Донречфлот"
Ароян Вячеслав Михайлович
Баюрова Ольга Александровна
Вартанян Р.А.
Горбачева Анна Сергеевна
Данилова Наталья Павловна
Жигарева Лариса Юрьевна
Ильев-Бабин Сергей Алексеевич
ИП Анелок Анна Анатольевна
ИП Арутюнова Елена Валерьевна, Молчанова Елена Алексеевна
ИП Арутюнян Седа Ваниковна
ИП Вирабян Сатеник Оганесовна
ИП Григорян Аршак Микаелович
ИП Забашта Вячеслав Васильевич
ИП Зейдляева Татьяна Зосимовна
ИП Карамова Екатерина Нодаровна
ИП Карамова Екатерина Нодаровна
ИП Кирпичникова Екатерина Сергеевна
ИП Орищенко Игорь Николаевич
ИП Рахманов Темур Сабирович
ИП Чигридов Владимир Александрович
Кагиров Эми-Солт Бетерсолтович
Кейян Артур Жирайрович
Кононюк Юлия Александровна
Коршиков Владислав Витальевич
Купреев Александр Владимирович
Купреев Александр Владимирович
Латышев Владимир Николаевич
Маркин Александр Ильич
Мезинова Инга Александровна
Миронова Лариса Викторовна
Некомерческое партнёрство "Управление недвижимым имуществом "На Советской"
ООО "АМА"
ООО "ГТО"
ООО "Дон-МТ-Спецодежда"
ООО ЕЭС ГАРАНТ
ООО "Портовик"
ООО "Сервис-Логистик"
ООО "СК "Альянс"
ООО "СТЕК"
ООО "Энергосбытовая компания "Энергостандарт"
ООО "Яблочко"
Переверзева Наталья Владимировна
Пивторак Наталья Андреевна
Поляничко Айна Николаевна
Попова Наталья Александровна
Репенко Николай Андреевич
Сидоркина Лариса Викторовна
Татоян Гегам Трофикович
Хашхаева Елизавета Юрьевна
Хейгетян Владимир Мнацаганович, Мыночка Евгения Николаевна
Химиченко Андрей Владимирович
Химиченко Нэлли Алексеевна
Частное учреждение дополнительного профессионального образования "Учебно-Тренажерный центр "ГАЛС"
Чернобай Лидия Ивановна
Шеина Светлана Георгиевна, Мовсесян Егише Арсенович
Шульпин Р.В,
</t>
  </si>
  <si>
    <t>Л-2511</t>
  </si>
  <si>
    <t xml:space="preserve">Латышев Владимир Николаевич
Маркин Александр Ильич
Мезинова Инга Александровна
Миронова Лариса Викторовна
Некомерческое партнёрство "Управление недвижимым имуществом "На Советской"
ООО "АМА"
ООО "ГТО"
ООО "Дон-МТ-Спецодежда"
ООО ЕЭС ГАРАНТ
ООО "Портовик"
ООО "Сервис-Логистик"
ООО "СК "Альянс"
ООО "СТЕК"
ООО "Энергосбытовая компания "Энергостандарт"
ООО "Яблочко"
Переверзева Наталья Владимировна
Пивторак Наталья Андреевна
Поляничко Айна Николаевна
Попова Наталья Александровна
Репенко Николай Андреевич
Сидоркина Лариса Викторовна
Татоян Гегам Трофикович
Хашхаева Елизавета Юрьевна
Хейгетян Владимир Мнацаганович, Мыночка Евгения Николаевна
Химиченко Андрей Владимирович
Химиченко Нэлли Алексеевна
</t>
  </si>
  <si>
    <t>Л-2550</t>
  </si>
  <si>
    <t xml:space="preserve">ИП Арутюнова Елена Валерьевна, Молчанова Елена Алексеевна
ИП Арутюнян Седа Ваниковна
ИП Вирабян Сатеник Оганесовна
ИП Григорян Аршак Микаелович
ИП Забашта Вячеслав Васильевич
ИП Зейдляева Татьяна Зосимовна
ИП Карамова Екатерина Нодаровна
ИП Карамова Екатерина Нодаровна
ИП Кирпичникова Екатерина Сергеевна
ИП Орищенко Игорь Николаевич
ИП Рахманов Темур Сабирович
ИП Чигридов Владимир Александрович
Кагиров Эми-Солт Бетерсолтович
Кейян Артур Жирайрович
Кононюк Юлия Александровна
Коршиков Владислав Витальевич
Купреев Александр Владимирович
Купреев Александр Владимирович
Латышев Владимир Николаевич
Маркин Александр Ильич
Мезинова Инга Александровна
Миронова Лариса Викторовна
Некомерческое партнёрство "Управление недвижимым имуществом "На Советской"
ООО "АМА"
ООО "ГТО"
ООО "Дон-МТ-Спецодежда"
ООО ЕЭС ГАРАНТ
ООО "Портовик"
ООО "Сервис-Логистик"
ООО "СК "Альянс"
ООО "СТЕК"
ООО "Энергосбытовая компания "Энергостандарт"
ООО "Яблочко"
Переверзева Наталья Владимировна
Пивторак Наталья Андреевна
Поляничко Айна Николаевна
Попова Наталья Александровна
Репенко Николай Андреевич
Сидоркина Лариса Викторовна
Татоян Гегам Трофикович
Хашхаева Елизавета Юрьевна
Хейгетян Владимир Мнацаганович, Мыночка Евгения Николаевна
Химиченко Андрей Владимирович
Химиченко Нэлли Алексеевна
Частное учреждение дополнительного профессионального образования "Учебно-Тренажерный центр "ГАЛС"
Чернобай Лидия Ивановна
</t>
  </si>
  <si>
    <t>Л-2551</t>
  </si>
  <si>
    <t>ООО "Спец-энерго" быт    2 категория</t>
  </si>
  <si>
    <t>ПС 110 кВ Р27</t>
  </si>
  <si>
    <t>КЛ 6 кВ №27-01</t>
  </si>
  <si>
    <t>КЛ 6 кВ №27-02</t>
  </si>
  <si>
    <t>КЛ 10 кВ №27-50</t>
  </si>
  <si>
    <t>КЛ 10 кВ №27-54</t>
  </si>
  <si>
    <t>ООО "Спец-энерго", быт 3 категория</t>
  </si>
  <si>
    <t>КЛ 10 кВ №27-55</t>
  </si>
  <si>
    <t>КЛ 10 кВ №27-60</t>
  </si>
  <si>
    <t>КЛ 10 кВ №27-57</t>
  </si>
  <si>
    <t>Бытовые потребители</t>
  </si>
  <si>
    <t>КЛ 10 кВ №27-58</t>
  </si>
  <si>
    <t>ООО "Спец-энерго" быт 1.2 категория</t>
  </si>
  <si>
    <t>КЛ 10 кВ №27-63</t>
  </si>
  <si>
    <t>ПС 110 кВ Р29</t>
  </si>
  <si>
    <t>КВЛ 10 кВ №29-38</t>
  </si>
  <si>
    <t>КВЛ 10 кВ №29-48</t>
  </si>
  <si>
    <t>ООО «Прометей» 1.2.3 категории</t>
  </si>
  <si>
    <t>КВЛ 10 кВ №29-30</t>
  </si>
  <si>
    <t>ЮЗЭС 3 категория</t>
  </si>
  <si>
    <t>КВЛ 10 кВ №29-35</t>
  </si>
  <si>
    <t>АО "Петрус" 3 категория</t>
  </si>
  <si>
    <t>ПС 110 кВ Р35</t>
  </si>
  <si>
    <t>КЛ 10 кВ №05</t>
  </si>
  <si>
    <t>ООО СЗ "ККПД Иныест"(МКП "РОСТГОРСВЕТ")             1 категория</t>
  </si>
  <si>
    <t>КЛ 10 кВ №09</t>
  </si>
  <si>
    <t>КЛ 10 кВ №15</t>
  </si>
  <si>
    <t>КЛ 10 кВ №19</t>
  </si>
  <si>
    <t>ООО «Уникум» 2.3 категории</t>
  </si>
  <si>
    <t>КЛ 10 кВ №21</t>
  </si>
  <si>
    <t>ЗАО «Патриот  сервис» 3 категория</t>
  </si>
  <si>
    <t>КЛ 10 кВ №29</t>
  </si>
  <si>
    <t xml:space="preserve">ООО «РОСТКАБЕЛЬ» 2.3 категории    </t>
  </si>
  <si>
    <t>КЛ 10 кВ №35</t>
  </si>
  <si>
    <t>КЛ 10 кВ №39</t>
  </si>
  <si>
    <t>КЛ 10 кВ №45</t>
  </si>
  <si>
    <t>ООО Ростовский Экспериментальный завод  «Спецавтоматика» 3 категория</t>
  </si>
  <si>
    <t>КЛ 6 кВ №16</t>
  </si>
  <si>
    <t xml:space="preserve">АО «Продмаш» 2 категория </t>
  </si>
  <si>
    <t>КЛ 6 кВ №18</t>
  </si>
  <si>
    <t>ООО «Спец-энерго» быт   2 категория</t>
  </si>
  <si>
    <t>КЛ 6 кВ №22</t>
  </si>
  <si>
    <t>КЛ 6 кВ №30</t>
  </si>
  <si>
    <t>КЛ 6 кВ №32</t>
  </si>
  <si>
    <t>КЛ 6 кВ №34</t>
  </si>
  <si>
    <t>ООО «Ростовский бройлер» 2 категория</t>
  </si>
  <si>
    <t>ПС 110 кВ Р38</t>
  </si>
  <si>
    <t>КЛ 10 кВ №38-03</t>
  </si>
  <si>
    <t>КЛ 10 кВ №38-04</t>
  </si>
  <si>
    <t>ООО «Спец-энерго»  быт   2 категория</t>
  </si>
  <si>
    <t>КЛ 10 кВ №38-05</t>
  </si>
  <si>
    <t xml:space="preserve">ООО «ПК-ЭНЕРГО»  быт  3 категория                                          </t>
  </si>
  <si>
    <t>КЛ 10 кВ №38-06</t>
  </si>
  <si>
    <t>КЛ 10 кВ №38-08</t>
  </si>
  <si>
    <t xml:space="preserve">ООО «АГРО-МИР»    3 категория                               </t>
  </si>
  <si>
    <t>ВЛ 10 кВ №38-09</t>
  </si>
  <si>
    <t>ООО «Торговый дом «Приазовский» 3 категория</t>
  </si>
  <si>
    <t>ВЛ 10 кВ №38-11</t>
  </si>
  <si>
    <t xml:space="preserve">ООО РОСТОК
ООО "МТС Энерго"
Сичинава Миларик Рушбеевич
ИП ИП Юдин Андрей Валериевич
ИП ЗУБКОВ А.А.
ВОЛОШИНА НАТАЛЬЯ ИВАНОВНА
ООО РОСТОК
ООО "Профсервистрейд"
ООО РОСТОК
ОЛЕЙНИКОВА ВАЛЕНТИНА ВЛАДИМИРОВНА
ИП МОЛЧАНОВ МИХАИЛ МИХАЙЛОВИЧ
ООО РОСТОК
МАКАРОВ ДМИТРИЙ ВИКТОРОВИЧ
ООО РОСТОК
АЛАВЕРДОВ ВЛАДИМИР ИОСИФОВИЧ
НПС "РОДИОНОВСКАЯ" ОАО "ЧЕРНОМОРТРАНСНЕФТЬ"
ИП Гайдаенко В.В.
ООО РОСТОК
ООО РОСТОК
ООО ООО "РИНСТАЛЬСТРОЙ"
СТРЮКОВСКИЙ СЕРГЕЙ НИКОЛАЕВИЧ
АНЕЛОК ЕЛЕНА ИВАНОВНА
ИП ИП Агишев Олег Ростямович
ИП Стельмухова Наталья Николаевна
ООО "АГРОДОН"
ООО "ТОРГИНДУСТРИЯ"
ООО РОСТОК
ИП ИП Плешаков Сергей Борисович
ООО "МТС Энерго"
ООО "Профсервистрейд"
ИП КАМИНСКАЯ ЕЛЕНА ВЛАДИМИРОВНА
ООО ООО "ЕЭС.ГАРАНТ"
ООО "ФОРМА"
</t>
  </si>
  <si>
    <t>Л-3801</t>
  </si>
  <si>
    <t>МУП РТК 2.3 категории</t>
  </si>
  <si>
    <t>ПС 110 кВ Р7</t>
  </si>
  <si>
    <t>КЛ 6 кВ №704</t>
  </si>
  <si>
    <t xml:space="preserve">ООО «Югстрой-Электросеть» быт  1,2 категории             </t>
  </si>
  <si>
    <t>КЛ 6 кВ №708</t>
  </si>
  <si>
    <t>Донской Государственный технический университет  ТП-1216  2 категория</t>
  </si>
  <si>
    <t>КЛ 6 кВ №711</t>
  </si>
  <si>
    <t>ООО «Югстрой-Электросеть»  быт 1,2 категории</t>
  </si>
  <si>
    <t>КЛ 6 кВ №716</t>
  </si>
  <si>
    <t>ПАО "Роствертол"  1.2.3 категории</t>
  </si>
  <si>
    <t>КЛ 6 кВ №724</t>
  </si>
  <si>
    <t>ООО «ПК-ЭНЕРГО» 3 категория</t>
  </si>
  <si>
    <t xml:space="preserve">ПС 110 кВ Р9 </t>
  </si>
  <si>
    <t>КЛ 6 кВ №903</t>
  </si>
  <si>
    <t>КЛ 6 кВ №907</t>
  </si>
  <si>
    <t>КЛ 6 кВ №918</t>
  </si>
  <si>
    <t>КЛ 6 кВ №922</t>
  </si>
  <si>
    <t>КЛ 6 кВ №924</t>
  </si>
  <si>
    <t>КЛ 6 кВ №925</t>
  </si>
  <si>
    <t>КЛ 6 кВ №928</t>
  </si>
  <si>
    <t>КЛ 6 кВ №935</t>
  </si>
  <si>
    <t>КЛ 6 кВ №947</t>
  </si>
  <si>
    <t>КЛ 6 кВ №953</t>
  </si>
  <si>
    <t>КЛ 6 кВ №957</t>
  </si>
  <si>
    <t>КЛ 6 кВ №960</t>
  </si>
  <si>
    <t>КЛ 6 кВ №975</t>
  </si>
  <si>
    <t>КЛ 6 кВ №909</t>
  </si>
  <si>
    <t>КЛ 6 кВ №921</t>
  </si>
  <si>
    <t>КЛ 6 кВ №930</t>
  </si>
  <si>
    <t>КЛ 6 кВ №932</t>
  </si>
  <si>
    <t>КЛ 6 кВ №933</t>
  </si>
  <si>
    <t>КЛ 6 кВ №934</t>
  </si>
  <si>
    <t>КЛ 6 кВ №936</t>
  </si>
  <si>
    <t>КЛ 6 кВ №950</t>
  </si>
  <si>
    <t>КЛ 6 кВ №961</t>
  </si>
  <si>
    <t>КЛ 6 кВ №971</t>
  </si>
  <si>
    <t>КЛ 6 кВ №972</t>
  </si>
  <si>
    <t xml:space="preserve">ООО "Профсервистрейд"
ООО ООО СЗ "Донстрой"
ООО ООО "СОЮЗ"
ИП ИП Чинибалаянц Григорий Петрович
ИП ГОЛОСУЦКИЙ ЮРИЙ ВЛАДИМИРОВИЧ
ООО "МТС Энерго"
ООО ООО "АПР-Сити/ТВД"
ИП ИП Качаев Андрей Александрович
ИП ШАТВЕРОВА РУЗАНА ШАЛВОВНА
Исаева Елена Ивановна
ИП СИНЯКИН ВЛАДИМИР ИВАНОВИЧ
АО АО "ГАЗПРОМ ЭНЕРГОСБЫТ"
ИП Изварин Роман Александрович
ИП ЛОТОХОВ НИКОЛАЙ ПЕТРОВИЧ
КАСЬЯНЕНКО ВАЛЕРИЙ ПАВЛОВИЧ
ООО "Промышленная энергосбытовая компания"
ЗАО "ЗЕЛЕНСТРОЙ"
РЕЛИГИОЗНАЯ АССОЦИАЦИЯ ЦЕРКВИ ИИСУСА ХРИСТА СВЯТЫХ ПОСЛЕДНИХ ДНЕЙ
БЫКАДОРОВА НАДЕЖДА ИЛЛАРИОНОВНА
ИП ИП Чинибалаянц Григорий Петрович
ОАО ПАО "ТНС энерго Ростов-на-Дону" Ростовское МО
ООО "Профсервистрейд"
ООО ООО "ПАЛЛАДА"
ООО МИНЕНКО
ООО ООО "ГЕРМЕС"
ИП ИП Чинибалаянц Григорий Петрович
ООО ООО "КОМПАНИЯ В.И.К."
АО ТД "ПЕРЕКРЕСТОК"
ИП Сухомлинов Вячеслав Николаевич
КИРИЧЕК С. Г.
ООО ООО "МЕРКОЙ"
ИП АРТЦАТБАНЬЯН О.Н. АРТЦАТБАНЬЯН Г.И.ИЛЬЯШЕНКО М.Г.
ИП БЕСТАЕВ АНАТОЛИЙ ШАЛВОВИЧ
ООО ООО "МАГНИТЭНЕРГО"
ООО "КЭС"
ПОТРЕБИТЕЛЬСКИЙ АВТОГАРАЖНЫЙ КООПЕРАТИВ "ДРУЖБА" БЛОК-9
ИП ЧАЛОВА Г.Ф.
Рассохацкая Анна Викторовна
ООО ООО "МЭСК"
ИП Егиян Забелла Героевна
ИП Герасимов Александр Вадимович
АВТОКООПЕPАТИВ "ГИГАНТ"
АО АО "Империал"
ИП ИП МАНЕКИНА ОКСАНА АЛЕКСАНДРОВНА
ИП ИП СЛИЧЕНКО НИКОЛАЙ АЛЕКСЕЕВИЧ
ООО "НЕДВИЖИМОСТЬ РОСТОВ-НА-ДОНУ"
ООО ООО "ГЛОБУС"
ООО "АЙС-СПОРТ"
ООО "ЭНЕРГО-ЮГ"
ООО УПРАВЛЯЮЩАЯ КОМПАНИЯ ГРАНОФИС
ООО ООО "СК Альянс"
СИЧИНАВА ДЖУБИ РУШБЕЕВИЧ,СИЧИНАВА ДИНАРИК РУШБЕЕВИЧ
ООО"МИВ"
ООО "НПП ИНФОРМСИСТЕМА"
Гербова Лилия Олеговна
ИП ИП Ахмедова Фирюза Самировна
ООО "АРМАДА"
ООО"МИВ"
ООО ООО "АПР-Сити/ТВД"
ООО ООО "ПАЛЛАДА"
ООО ООО "ПАЛЛАДА"
ИП ИП КАПКАНОВ ГЕННАДИЙ ГРИГОРЬЕВИЧ
ООО "ЭНЕРДЖИ ГРУПП"
АО ТД "ПЕРЕКРЕСТОК"
ГПК "СПАРТАК"
ГСК "ДОНЕЦ"
ИП ШАМОЕВА ЮЛИЯ МЕРАБОВНА
ИП ИП Алексанян Артак Араратович
ИП ИП Галицкий Игорь Владимирович
ИП ИП КАПКАНОВ ГЕННАДИЙ ГРИГОРЬЕВИЧ
ИП ИП Косенко Артур Владимирович
ИП ИП Чинибалаянц Григорий Петрович
ИП ИП Чинибалаянц Григорий Петрович
ИП ИП Чинибалаянц Григорий Петрович
ИП ОГАНЕСЯН М.Ж., ОГАНЕСЯН Л.Г.,ОГАНЕСЯН М.Г.
ИП ФЕДОРИНА ГАЛИНА ИГОРЕВНА
ИП Харагоршев Александр Ильич
КЛИМКИН ИВАН МАКСИМОВИЧ
ООО АПЕКС ПЛЮС
ООО "ЗАПАД"
ООО "ЗАПАД-15"
ООО "КЭС"
ООО "ЛИАНА"
ООО "МТС Энерго"
ИП ИП ЛЕТУНОВСКАЯ СВЕТЛАНА СТЕПАНОВНА
ООО ООО "АГРОТОРГ"
ООО ООО "АПР-Сити/ТВД"
ООО ООО "ЕКАТЕРИНИНСКИЙ"
ООО ООО "ЕКАТЕРИНИНСКИЙ"
Плотникова Светлана Анатольевна
ООО "Промышленная энергосбытовая компания"
ООО "Промышленная энергосбытовая компания"
ООО "СОВА"
ООО "ТРОЙКА"
ООО "ЦИТРИН"
ПКВИГ "ПОДШИПНИК-3"
ПУБЛИЧНОЕ АКЦИОНЕРНОЕ ОБЩЕСТВО "СБЕРБАНК РОССИИ"
ИП Хачоян Самвел Погосович
ТИЗ "СИРИУС"
ТСН ТСН "Атмосфера"
СИЧИНАВА ДЖУБИ РУШБЕЕВИЧ,СИЧИНАВА ДИНАРИК РУШБЕЕВИЧ
ИП ИП Довбня Ирина Юрьевна
ТСН "ЭНТУЗИАСТ"
ЧУЙКО ТАТЬЯНА ВИКТОРОВНА
ООО ООО "ЭЛЕ-ГАЗ"
ИП КОВАЛЕВ АЛЕКСАНДР ПЕТРОВИЧ
ИП ИП Головко Сергей Иванович
ИП СИНЯКИН ВЛАДИМИР ИВАНОВИЧ
ООО "АЙС-СПОРТ"
ООО ООО "МАГНИТЭНЕРГО"
ООО РОСТОК
ИП ИП Байрамов Бахман Аладдин оглы
ООО ООО "СОЮЗ"
ВАЛУЙСКАЯ Е.В.
ГК "ВЕТЕРАН-2"
ЗАО ООО "РН-ЭНЕРГО"
ИП Гончаров Богдан Александрович
ИП ИП Довбня Ирина Юрьевна
ИП ИП ЛЕТУНОВСКАЯ СВЕТЛАНА СТЕПАНОВНА
ЧУЙКО ТАТЬЯНА ВИКТОРОВНА
ИП Кислов Дмитрий Сергеевич
ИП МЕЛКОНЯН Т.М.
ООО "КЭС"
ООО "КЭС"
ООО "НИКОЛЬ"
ООО "НОТ"
ООО ООО "АГРОТОРГ"
ООО ООО "ЕЭС.ГАРАНТ"
ООО ООО "МАГНИТЭНЕРГО"
ООО ООО МЕДИЦИНСКАЯ НАУЧНО-ПРОИЗВОДСТВЕННАЯ ФИРМА "АВИЦЕННА"
</t>
  </si>
  <si>
    <t>Л-919</t>
  </si>
  <si>
    <t xml:space="preserve">ИП ИП Симонян Артур Леванович
ООО АПЕКС ПЛЮС
ГСК "МОТОР"
ООО "Профсервистрейд"
ООО ООО СЗ "Донстрой"
ООО ООО "СОЮЗ"
ИП ИП Чинибалаянц Григорий Петрович
ИП ГОЛОСУЦКИЙ ЮРИЙ ВЛАДИМИРОВИЧ
ООО "МТС Энерго"
ООО ООО "АПР-Сити/ТВД"
ИП ИП Качаев Андрей Александрович
ИП ШАТВЕРОВА РУЗАНА ШАЛВОВНА
Исаева Елена Ивановна
ИП СИНЯКИН ВЛАДИМИР ИВАНОВИЧ
АО АО "ГАЗПРОМ ЭНЕРГОСБЫТ"
ИП Изварин Роман Александрович
ИП ЛОТОХОВ НИКОЛАЙ ПЕТРОВИЧ
КАСЬЯНЕНКО ВАЛЕРИЙ ПАВЛОВИЧ
ООО "Промышленная энергосбытовая компания"
ЗАО "ЗЕЛЕНСТРОЙ"
РЕЛИГИОЗНАЯ АССОЦИАЦИЯ ЦЕРКВИ ИИСУСА ХРИСТА СВЯТЫХ ПОСЛЕДНИХ ДНЕЙ
БЫКАДОРОВА НАДЕЖДА ИЛЛАРИОНОВНА
ИП ИП Чинибалаянц Григорий Петрович
ОАО ПАО "ТНС энерго Ростов-на-Дону" Ростовское МО
ООО "Профсервистрейд"
ООО ООО "ПАЛЛАДА"
ООО МИНЕНКО
ООО ООО "ГЕРМЕС"
ИП ИП Чинибалаянц Григорий Петрович
ООО ООО "КОМПАНИЯ В.И.К."
АО ТД "ПЕРЕКРЕСТОК"
ИП Сухомлинов Вячеслав Николаевич
КИРИЧЕК С. Г.
ООО ООО "МЕРКОЙ"
ИП АРТЦАТБАНЬЯН О.Н. АРТЦАТБАНЬЯН Г.И.ИЛЬЯШЕНКО М.Г.
ИП БЕСТАЕВ АНАТОЛИЙ ШАЛВОВИЧ
ООО ООО "МАГНИТЭНЕРГО"
ООО "КЭС"
ПОТРЕБИТЕЛЬСКИЙ АВТОГАРАЖНЫЙ КООПЕРАТИВ "ДРУЖБА" БЛОК-9
ИП ЧАЛОВА Г.Ф.
Рассохацкая Анна Викторовна
ООО ООО "МЭСК"
ИП Егиян Забелла Героевна
ИП Герасимов Александр Вадимович
АВТОКООПЕPАТИВ "ГИГАНТ"
АО АО "Империал"
ИП ИП МАНЕКИНА ОКСАНА АЛЕКСАНДРОВНА
ИП ИП СЛИЧЕНКО НИКОЛАЙ АЛЕКСЕЕВИЧ
ООО "НЕДВИЖИМОСТЬ РОСТОВ-НА-ДОНУ"
ООО ООО "ГЛОБУС"
ООО "АЙС-СПОРТ"
ООО "ЭНЕРГО-ЮГ"
ООО УПРАВЛЯЮЩАЯ КОМПАНИЯ ГРАНОФИС
ООО ООО "СК Альянс"
СИЧИНАВА ДЖУБИ РУШБЕЕВИЧ,СИЧИНАВА ДИНАРИК РУШБЕЕВИЧ
ООО"МИВ"
ООО "НПП ИНФОРМСИСТЕМА"
Гербова Лилия Олеговна
ИП ИП Ахмедова Фирюза Самировна
ООО "АРМАДА"
ООО"МИВ"
ООО ООО "АПР-Сити/ТВД"
ООО ООО "ПАЛЛАДА"
ООО ООО "ПАЛЛАДА"
ИП ИП КАПКАНОВ ГЕННАДИЙ ГРИГОРЬЕВИЧ
ООО "ЭНЕРДЖИ ГРУПП"
АО ТД "ПЕРЕКРЕСТОК"
ГПК "СПАРТАК"
ГСК "ДОНЕЦ"
ИП ШАМОЕВА ЮЛИЯ МЕРАБОВНА
ИП ИП Алексанян Артак Араратович
ИП ИП Галицкий Игорь Владимирович
ИП ИП КАПКАНОВ ГЕННАДИЙ ГРИГОРЬЕВИЧ
ИП ИП Косенко Артур Владимирович
ИП ИП Чинибалаянц Григорий Петрович
ИП ИП Чинибалаянц Григорий Петрович
ИП ИП Чинибалаянц Григорий Петрович
ИП ОГАНЕСЯН М.Ж., ОГАНЕСЯН Л.Г.,ОГАНЕСЯН М.Г.
ИП ФЕДОРИНА ГАЛИНА ИГОРЕВНА
ИП Харагоршев Александр Ильич
КЛИМКИН ИВАН МАКСИМОВИЧ
ООО АПЕКС ПЛЮС
ООО "ЗАПАД"
ООО "ЗАПАД-15"
ООО "КЭС"
ООО "ЛИАНА"
ООО "МТС Энерго"
ИП ИП ЛЕТУНОВСКАЯ СВЕТЛАНА СТЕПАНОВНА
ООО ООО "АГРОТОРГ"
ООО ООО "АПР-Сити/ТВД"
ООО ООО "ЕКАТЕРИНИНСКИЙ"
ООО ООО "ЕКАТЕРИНИНСКИЙ"
Плотникова Светлана Анатольевна
ООО "Промышленная энергосбытовая компания"
ООО "Промышленная энергосбытовая компания"
ООО "СОВА"
ООО "ТРОЙКА"
ООО "ЦИТРИН"
ПКВИГ "ПОДШИПНИК-3"
ПУБЛИЧНОЕ АКЦИОНЕРНОЕ ОБЩЕСТВО "СБЕРБАНК РОССИИ"
ИП Хачоян Самвел Погосович
ТИЗ "СИРИУС"
ТСН ТСН "Атмосфера"
СИЧИНАВА ДЖУБИ РУШБЕЕВИЧ,СИЧИНАВА ДИНАРИК РУШБЕЕВИЧ
ИП ИП Довбня Ирина Юрьевна
ТСН "ЭНТУЗИАСТ"
ЧУЙКО ТАТЬЯНА ВИКТОРОВНА
ООО ООО "ЭЛЕ-ГАЗ"
ИП КОВАЛЕВ АЛЕКСАНДР ПЕТРОВИЧ
ИП ИП Головко Сергей Иванович
ИП СИНЯКИН ВЛАДИМИР ИВАНОВИЧ
ООО "АЙС-СПОРТ"
ООО ООО "МАГНИТЭНЕРГО"
ООО РОСТОК
ИП ИП Байрамов Бахман Аладдин оглы
ООО ООО "СОЮЗ"
ВАЛУЙСКАЯ Е.В.
ГК "ВЕТЕРАН-2"
ЗАО ООО "РН-ЭНЕРГО"
ИП Гончаров Богдан Александрович
ИП ИП Довбня Ирина Юрьевна
ИП ИП ЛЕТУНОВСКАЯ СВЕТЛАНА СТЕПАНОВНА
ЧУЙКО ТАТЬЯНА ВИКТОРОВНА
ИП Кислов Дмитрий Сергеевич
ИП МЕЛКОНЯН Т.М.
ООО "КЭС"
ООО "КЭС"
ООО "НИКОЛЬ"
ООО "НОТ"
ООО ООО "АГРОТОРГ"
ООО ООО "ЕЭС.ГАРАНТ"
ООО ООО "МАГНИТЭНЕРГО"
ООО ООО МЕДИЦИНСКАЯ НАУЧНО-ПРОИЗВОДСТВЕННАЯ ФИРМА "АВИЦЕННА"
ООО ООО "ТК Горизонт"
ООО ООО "Энергосбыт Юга"
ОСИПЯН АРСЕН АРМАИСОВИЧ
ООО "УК ЧЕТВЕРТАЯ"
ООО ФИРМА "ПОСАД"
ООО "ЮБА "ЮРОС"
ПУБЛИЧНОЕ АКЦИОНЕРНОЕ ОБЩЕСТВО "СБЕРБАНК РОССИИ"
РУБИНЧИКОВ ГЕОРГИЙ АЛЕКСАНДРОВИЧ
Сапожникова Инна Владимировна
ТИЩЕНКО ВАДИМ ВЛАДИМИРОВИЧ
ТИЩЕНКО ВАДИМ ВЛАДИМИРОВИЧ
ИП Гнидина Наталья Владимировна, ИП Яковлева Елена Андреевна
АЗНАРАШВИЛИ МАМУКА КУЧУЕВИЧ
ИП ИП Питиряков Александр Владимирович
КАСАБЯН АННА ЖОРАЕВНА
</t>
  </si>
  <si>
    <t>Л-920</t>
  </si>
  <si>
    <t xml:space="preserve">ИП ИП Нефедов Геннадий Александрович
ООО ООО "МАГНИТЭНЕРГО"
ИП ИП Симонян Артур Леванович
ООО АПЕКС ПЛЮС
ГСК "МОТОР"
ООО "Профсервистрейд"
ООО ООО СЗ "Донстрой"
ООО ООО "СОЮЗ"
ИП ИП Чинибалаянц Григорий Петрович
ИП ГОЛОСУЦКИЙ ЮРИЙ ВЛАДИМИРОВИЧ
ООО "МТС Энерго"
ООО ООО "АПР-Сити/ТВД"
ИП ИП Качаев Андрей Александрович
ИП ШАТВЕРОВА РУЗАНА ШАЛВОВНА
Исаева Елена Ивановна
ИП СИНЯКИН ВЛАДИМИР ИВАНОВИЧ
АО АО "ГАЗПРОМ ЭНЕРГОСБЫТ"
ИП Изварин Роман Александрович
ИП ЛОТОХОВ НИКОЛАЙ ПЕТРОВИЧ
КАСЬЯНЕНКО ВАЛЕРИЙ ПАВЛОВИЧ
ООО "Промышленная энергосбытовая компания"
ЗАО "ЗЕЛЕНСТРОЙ"
РЕЛИГИОЗНАЯ АССОЦИАЦИЯ ЦЕРКВИ ИИСУСА ХРИСТА СВЯТЫХ ПОСЛЕДНИХ ДНЕЙ
БЫКАДОРОВА НАДЕЖДА ИЛЛАРИОНОВНА
ИП ИП Чинибалаянц Григорий Петрович
ОАО ПАО "ТНС энерго Ростов-на-Дону" Ростовское МО
ООО "Профсервистрейд"
ООО ООО "ПАЛЛАДА"
ООО МИНЕНКО
ООО ООО "ГЕРМЕС"
ИП ИП Чинибалаянц Григорий Петрович
ООО ООО "КОМПАНИЯ В.И.К."
АО ТД "ПЕРЕКРЕСТОК"
ИП Сухомлинов Вячеслав Николаевич
КИРИЧЕК С. Г.
ООО ООО "МЕРКОЙ"
ИП АРТЦАТБАНЬЯН О.Н. АРТЦАТБАНЬЯН Г.И.ИЛЬЯШЕНКО М.Г.
ИП БЕСТАЕВ АНАТОЛИЙ ШАЛВОВИЧ
ООО ООО "МАГНИТЭНЕРГО"
ООО "КЭС"
ПОТРЕБИТЕЛЬСКИЙ АВТОГАРАЖНЫЙ КООПЕРАТИВ "ДРУЖБА" БЛОК-9
ИП ЧАЛОВА Г.Ф.
Рассохацкая Анна Викторовна
ООО ООО "МЭСК"
ИП Егиян Забелла Героевна
ИП Герасимов Александр Вадимович
АВТОКООПЕPАТИВ "ГИГАНТ"
АО АО "Империал"
ИП ИП МАНЕКИНА ОКСАНА АЛЕКСАНДРОВНА
ИП ИП СЛИЧЕНКО НИКОЛАЙ АЛЕКСЕЕВИЧ
ООО "НЕДВИЖИМОСТЬ РОСТОВ-НА-ДОНУ"
ООО ООО "ГЛОБУС"
ООО "АЙС-СПОРТ"
ООО "ЭНЕРГО-ЮГ"
ООО УПРАВЛЯЮЩАЯ КОМПАНИЯ ГРАНОФИС
ООО ООО "СК Альянс"
СИЧИНАВА ДЖУБИ РУШБЕЕВИЧ,СИЧИНАВА ДИНАРИК РУШБЕЕВИЧ
ООО"МИВ"
ООО "НПП ИНФОРМСИСТЕМА"
Гербова Лилия Олеговна
ИП ИП Ахмедова Фирюза Самировна
ООО "АРМАДА"
ООО"МИВ"
ООО ООО "АПР-Сити/ТВД"
ООО ООО "ПАЛЛАДА"
ООО ООО "ПАЛЛАДА"
ИП ИП КАПКАНОВ ГЕННАДИЙ ГРИГОРЬЕВИЧ
ООО "ЭНЕРДЖИ ГРУПП"
АО ТД "ПЕРЕКРЕСТОК"
ГПК "СПАРТАК"
ГСК "ДОНЕЦ"
ИП ШАМОЕВА ЮЛИЯ МЕРАБОВНА
ИП ИП Алексанян Артак Араратович
ИП ИП Галицкий Игорь Владимирович
ИП ИП КАПКАНОВ ГЕННАДИЙ ГРИГОРЬЕВИЧ
ИП ИП Косенко Артур Владимирович
ИП ИП Чинибалаянц Григорий Петрович
ИП ИП Чинибалаянц Григорий Петрович
ИП ИП Чинибалаянц Григорий Петрович
ИП ОГАНЕСЯН М.Ж., ОГАНЕСЯН Л.Г.,ОГАНЕСЯН М.Г.
ИП ФЕДОРИНА ГАЛИНА ИГОРЕВНА
ИП Харагоршев Александр Ильич
КЛИМКИН ИВАН МАКСИМОВИЧ
ООО АПЕКС ПЛЮС
ООО "ЗАПАД"
ООО "ЗАПАД-15"
ООО "КЭС"
ООО "ЛИАНА"
ООО "МТС Энерго"
ИП ИП ЛЕТУНОВСКАЯ СВЕТЛАНА СТЕПАНОВНА
ООО ООО "АГРОТОРГ"
ООО ООО "АПР-Сити/ТВД"
ООО ООО "ЕКАТЕРИНИНСКИЙ"
ООО ООО "ЕКАТЕРИНИНСКИЙ"
Плотникова Светлана Анатольевна
ООО "Промышленная энергосбытовая компания"
ООО "Промышленная энергосбытовая компания"
ООО "СОВА"
ООО "ТРОЙКА"
ООО "ЦИТРИН"
ПКВИГ "ПОДШИПНИК-3"
ПУБЛИЧНОЕ АКЦИОНЕРНОЕ ОБЩЕСТВО "СБЕРБАНК РОССИИ"
ИП Хачоян Самвел Погосович
ТИЗ "СИРИУС"
ТСН ТСН "Атмосфера"
СИЧИНАВА ДЖУБИ РУШБЕЕВИЧ,СИЧИНАВА ДИНАРИК РУШБЕЕВИЧ
ИП ИП Довбня Ирина Юрьевна
ТСН "ЭНТУЗИАСТ"
ЧУЙКО ТАТЬЯНА ВИКТОРОВНА
ООО ООО "ЭЛЕ-ГАЗ"
ИП КОВАЛЕВ АЛЕКСАНДР ПЕТРОВИЧ
ИП ИП Головко Сергей Иванович
ИП СИНЯКИН ВЛАДИМИР ИВАНОВИЧ
ООО "АЙС-СПОРТ"
ООО ООО "МАГНИТЭНЕРГО"
ООО РОСТОК
ИП ИП Байрамов Бахман Аладдин оглы
ООО ООО "СОЮЗ"
ВАЛУЙСКАЯ Е.В.
ГК "ВЕТЕРАН-2"
ЗАО ООО "РН-ЭНЕРГО"
ИП Гончаров Богдан Александрович
ИП ИП Довбня Ирина Юрьевна
ИП ИП ЛЕТУНОВСКАЯ СВЕТЛАНА СТЕПАНОВНА
ЧУЙКО ТАТЬЯНА ВИКТОРОВНА
ИП Кислов Дмитрий Сергеевич
ИП МЕЛКОНЯН Т.М.
ООО "КЭС"
ООО "КЭС"
ООО "НИКОЛЬ"
ООО "НОТ"
ООО ООО "АГРОТОРГ"
ООО ООО "ЕЭС.ГАРАНТ"
ООО ООО "МАГНИТЭНЕРГО"
ООО ООО МЕДИЦИНСКАЯ НАУЧНО-ПРОИЗВОДСТВЕННАЯ ФИРМА "АВИЦЕННА"
ООО ООО "ТК Горизонт"
ООО ООО "Энергосбыт Юга"
ОСИПЯН АРСЕН АРМАИСОВИЧ
ООО "УК ЧЕТВЕРТАЯ"
ООО ФИРМА "ПОСАД"
ООО "ЮБА "ЮРОС"
ПУБЛИЧНОЕ АКЦИОНЕРНОЕ ОБЩЕСТВО "СБЕРБАНК РОССИИ"
</t>
  </si>
  <si>
    <t>Л-939</t>
  </si>
  <si>
    <t xml:space="preserve">ГАУ РО «РОСТОВ-АРЕНА»     1 категория </t>
  </si>
  <si>
    <t>ПС 110 кВ Спортивная</t>
  </si>
  <si>
    <t>КЛ 10 кВ №10</t>
  </si>
  <si>
    <t>КЛ 10 кВ №28</t>
  </si>
  <si>
    <t>ООО «Спец-энерго» быт  2 категрия</t>
  </si>
  <si>
    <t>КЛ 10 кВ №31</t>
  </si>
  <si>
    <t>КЛ 10 кВ №41</t>
  </si>
  <si>
    <t xml:space="preserve">ООО "ЭНЕРГОСБЫТ ЮГА"
АО "Парк Мечты"
АО "Парк Мечты"
ООО "Парк-Отель Жардин"
ООО "Фирма ВМ"
ООО "Студия Событий"
Грызлова Виктория Анатольевна
Арутюнянц Владимир Арташесович
ЗАО "Голубая волна"
ООО "Станица"
ООО "Высокий берег"
ООО "Станица"
ИП Ибрагимова Елена Сергеевна
ООО "Цифровой Медиа-Борд"
ООО "Буревестник"
ООО "Частное владение"
Гасанов Валех Аваз Оглы
ООО "Ростовская Энергосбытовая Компания"
ООО "Ростовская Энергосбытовая Компания"
Возмищев Алексей Александрович
ООО "ЕЭС.ГАРАНТ"
ООО "Промышленная энергосбытовая компания"
ОАО "Ростов-мебель"
ООО "Станица"
ООО "Станица"
ИП Говорова Наталья Николаевна
ООО "Бригантина-21"
Крюкова Евгения Евгеньевна, Смехунов Андрей Евгеньевич
Ростовский вертолетный производственный комплекс Акционерное общество "Роствертол" имени Б.Н. Слюсаря
Аржаной Валерий Валентинович
ИП Иванов Михаил Владимирович
Славгородская Наталья Владимировна
ООО "КЭС"
ООО "Лилиани"
ООО "Гермес-Сервис"
Грызлов Дмитрий Игоревич
ИП Погребняк Дмитрий Николаевич
ИП Ушивцев Александр Владимирович
ООО "Интерком"
ООО "Монолит-Дон"
ООО "Станица"
ООО "У Казачьего"
ООО "Энергосбыт-Первомайский"
ООО "Октан"
Хбликян Элла Рашитовна
Территориальный фонд обязательного медицинского страхования Ростовской области
Соколова Елена Михайловна
ИП Нор-Аревян Андрей Григорьевич
Абачараев Борис Закирович
ООО "Сбытовая компания Юг"
ООО "Зеленый град"
Меликян Сос Рубенович
ООО "ПРОФСЕРВИСТРЕЙД"
Григорьян Маргарита Семеновна
Клюквина Елена Сергеевна
Горбань Елена Александровна
ООО "Гамма"
ООО "Стандарт-плюс"
ООО "Лейла "
Арутюнян Ара Каруши
ООО "Станица"
ИП Шевченко Татьяна Алексеевна
ООО "Энерджи Груп"
</t>
  </si>
  <si>
    <t>Л-06</t>
  </si>
  <si>
    <t>ИП Киблицкий Анатолий Гаврилович</t>
  </si>
  <si>
    <t>Л-07</t>
  </si>
  <si>
    <t xml:space="preserve">ООО "Сис отель"
ИП Чивчян Амбарцум Наполеонович
ООО "Ростовская Энергосбытовая Компания"
АО "Марс"
ООО "ЭНЕРГОСБЫТ ЮГА"
АО "Парк Мечты"
АО "Парк Мечты"
ООО "Парк-Отель Жардин"
ООО "Фирма ВМ"
ООО "Студия Событий"
Грызлова Виктория Анатольевна
Арутюнянц Владимир Арташесович
ЗАО "Голубая волна"
ООО "Станица"
ООО "Высокий берег"
ООО "Станица"
ИП Ибрагимова Елена Сергеевна
ООО "Цифровой Медиа-Борд"
ООО "Буревестник"
ООО "Частное владение"
Гасанов Валех Аваз Оглы
ООО "Ростовская Энергосбытовая Компания"
ООО "Ростовская Энергосбытовая Компания"
Возмищев Алексей Александрович
ООО "ЕЭС.ГАРАНТ"
ООО "Промышленная энергосбытовая компания"
ОАО "Ростов-мебель"
ООО "Станица"
ООО "Станица"
ИП Говорова Наталья Николаевна
ООО "Бригантина-21"
Крюкова Евгения Евгеньевна, Смехунов Андрей Евгеньевич
Ростовский вертолетный производственный комплекс Акционерное общество "Роствертол" имени Б.Н. Слюсаря
Аржаной Валерий Валентинович
ИП Иванов Михаил Владимирович
Славгородская Наталья Владимировна
ООО "КЭС"
ООО "Лилиани"
ООО "Гермес-Сервис"
Грызлов Дмитрий Игоревич
ИП Погребняк Дмитрий Николаевич
ИП Ушивцев Александр Владимирович
ООО "Интерком"
ООО "Монолит-Дон"
ООО "Станица"
ООО "У Казачьего"
ООО "Энергосбыт-Первомайский"
ООО "Октан"
Хбликян Элла Рашитовна
Территориальный фонд обязательного медицинского страхования Ростовской области
Соколова Елена Михайловна
ИП Нор-Аревян Андрей Григорьевич
Абачараев Борис Закирович
ООО "Сбытовая компания Юг"
ООО "Зеленый град"
Меликян Сос Рубенович
ООО "ПРОФСЕРВИСТРЕЙД"
Григорьян Маргарита Семеновна
Клюквина Елена Сергеевна
Горбань Елена Александровна
ООО "Гамма"
ООО "Стандарт-плюс"
ООО "Лейла "
Арутюнян Ара Каруши
ООО "Станица"
ИП Шевченко Татьяна Алексеевна
ООО "Энерджи Груп"
ИП Арбузова Валентина Васильевна
ООО "Станица"
ООО "ПРОФСЕРВИСТРЕЙД"
ИП Мотин Сергей Григорьевич
ООО "Станица"
ИП Халимов Вячеслав Петрович
Каспаров Лазарь Рафаэлович
АО ВНИИ "Градиент"
ИП Завялова Светлана Владимировна
ИП Самсоненко Сергей Борисович
ИП Карапетян Заруи Маратовна
ООО Фирма "Бином"
Захарова Инга Ашотовна
ИП Самсоненко Сергей Борисович
ООО "Юридическо-бухгалтерское агентство "Юрос"
ИП Киблицкий Анатолий Гаврилович
ИП Киблицкий Анатолий Гаврилович
ИП Киблицкий Анджей Александр
ООО "Станица"
ООО "Предприятие кафе "Дон"
Дюков Максим Альбертович
ООО "Ростгортоп"
ООО "ТЕХНО"
АО "Независимая энергосбытовая компания Краснодарского края"
</t>
  </si>
  <si>
    <t>Л-11</t>
  </si>
  <si>
    <t xml:space="preserve">ООО "Сис отель"
ООО "Сис отель"
ИП Чивчян Амбарцум Наполеонович
ООО "Ростовская Энергосбытовая Компания"
АО "Марс"
ООО "ЭНЕРГОСБЫТ ЮГА"
АО "Парк Мечты"
</t>
  </si>
  <si>
    <t>Л-21</t>
  </si>
  <si>
    <t>МУП  «РТК» 1 категория</t>
  </si>
  <si>
    <t>ПС 35 кВ Р11</t>
  </si>
  <si>
    <t>КЛ 6 кВ №11-05</t>
  </si>
  <si>
    <t>ОАО «Ростов-Мебель» 3 категория</t>
  </si>
  <si>
    <t>КЛ 6 кВ №11-13</t>
  </si>
  <si>
    <t xml:space="preserve">Акционерное общество Специализированных коммунальных услуг г.Ростова-на-Дону
РРО ОГО ВФСО "Динамо"
РРО ОГО ВФСО "Динамо"
ООО "ЯМС"
ООО "Траст-Маркет"
Ростовская региональная организация общественно-государственного объединения "Всероссийское физкультурно-спортивное общество "Динамо"
ИП Елисеев Алексей Станиславович
ИП Елисеев Алексей Станиславович
ООО "СтройИнвест"
Адамян Мелине Самвеловна
Кононенко Владимир Иванович
ООО "Комфорт"
ООО "Диетические продукты"
ПОВИГ "Центр"
Пшеничных Станислав Владимирович
Борзилова Анастасия Владимировна
ООО "Спектр"
ООО "СТРОЙПРОЕКТСЕРВИС"
Территориальный фонд обязательного медицинского страхования Ростовской области
ООО "СТРОЙПРОЕКТСЕРВИС"
Ююкина Виктория Юрьевна
ООО "ЛУКОЙЛ - ЭНЕРГОСЕРВИС"
АО "Ростовский Промзернопроект"
ИП Тышлангов Альберт Яковлевич
ООО "МАГНИТЭНЕРГО"
АО "Ростовский Промзернопроект"
ООО "ОРГКУЗМАШ"
ООО "Агросервис"
ИП Владимирова Татьяна Павловна
Попов Андрей Борисович
ООО "СТРОЙПРОЕКТСЕРВИС"
ИП Владимирова Татьяна Павловна
ООО "Дельфин"
ООО "Агросервис"
ИП Юденко Светлана Ивановна
ООО "МАГНИТЭНЕРГО"
ООО "СТРОЙПРОЕКТСЕРВИС"
ООО "ОдВ"
ООО "Апрель"
ООО "Форум"
ООО "Форум"
ПАО "Ростелеком"
АО "Русские Башни"
Дроздов Андрей Николаевич
ООО "ЛУКОЙЛ-ЭНЕРГОСЕРВИС"
ООО ПКФ "Катерина"
ИП Мишустин Виктор Матвеевич
ООО "ПРОФСЕРВИСТРЕЙД"
ИП Белов Юрий Георгиевич
ИП Морозов Игорь Викторович
Зюряев Михаил Евгеньевич
Киреева Инна Владимировна
ИП Товмасян Артур Хачатурович
ИП Морозов Андрей Анатольевич
Дергачева Елена Валентиновна
ИП Бондаренко Анна Владимировна
Бабаян Роберт Рудольфович
Борисов Михаил
ИП Зейдляева Татьяна Зосимовна
ИП Быстрая Каринэ Альбертовна
Пшеничных Станислав Владимирович
Бочарова Оксана Николаевна
ИП Акжигитова Зивярь Исхаковна
ИП Оганесян Карине Альфредовна
ИП Теймуразян А.Ю., ИП Ильчук А.Г.
Кузнецов Иван Иванович
ООО "АЗКОМ"
ООО "Палитра"
ООО "ЛоНа"
Жуков Олег Иванович
ИП Лиханова Ирина Михайловна
ООО "ЭЛЕ-ГАЗ"
ООО "ЭЛЕ-ГАЗ"
ООО "Ольга"
Рудова Евгения Алексеевна
Кузнецова Наталья Борисовна
Попов Андрей Борисович
Кузнецова Наталья Борисовна
ИП Дегтярев Максим Юрьевич
Доля Сергей Анатольевич
ИП Коханец Светлана Михайловна
ООО "Оранж Бизнес Сервисез"
АО "АРП ГРУП"
</t>
  </si>
  <si>
    <t>Л-1103</t>
  </si>
  <si>
    <t xml:space="preserve">ООО ООО "СВИВ"
ПАО "РОСТЕЛЕКОМ"
ИП ИП КОСТЫРЬ АЛЕКСЕЙ АЛЕКСАНДРОВИЧ
ООО Общество с ограниченной ответственностью "АПР-Сити/ТВД"
ИП САПОЖНИКОВ АРСЕНИЙ ЮРЬЕВИЧ
ИП ПРОСВИРНИНА О.В.
ООО "ОНИКС"
ИП Индивидуальный предприниматель Ермишкин Алексей Витальевич
ООО ООО "ПРАЙМ ТЕЛЕКОМ ЮГ"
ИП ФЕДОРОВИЧ ЛЮБОВЬ АЛЕКСАНДРОВНА
ООО ООО "ЭСК "ЭНЕРГОСТАНДАРТ""
ИП Индивидуальный предприниматель Киричек Артем Сергеевич
ПАО "РОСТЕЛЕКОМ"
УЧРЕЖДЕНИЕ "КОРПУС"
ПАО "РОСТЕЛЕКОМ"
ИП НИКИШИН ЮРИЙ ВАСИЛЬЕВИЧ
ИП ПОЛЯНСКАЯ ЛИДИЯ ВЛАДИМИРОВНА
ИП ИП КОЛЕСНИКОВ ВЛАДИМИР ИВАНОВИЧ
ИП Саксеева Т.Н.
ЖЕЛЕЗНЯКОВА АНТОНИНА ВЕНИАМИНОВНА
ИП Индивидуальный предприниматель Кунаков Михаил Викторович
ООО Общество с ограниченной ответственностью "Будда"
КАУШАНСКИЙ МИХАИЛ ВЛАДИМИРОВИЧ
ВОЕННО-ОХОТНИЧЬЕ ОБЩЕСТВО СКВО
ИП ИП ОБУХОВСКАЯ ИРИНА НИКОЛАЕВНА
ИП ТИХОНОВА МАРИЯ АНАТОЛЬЕВНА
ООО ООО "ПРАЙМ ТЕЛЕКОМ ЮГ"
ПАО "БАНК ФК " ОТКРЫТИЕ"
ООО ООО " МАРКЕТДЕВЕЛОПМЕНТГРУПП"
ПАО "СБЕРБАНК РОССИИ"
ИП НАЗАРЕНКО ИРИНА АНАТОЛЬЕВНА
ООО "ЭЛЕ-ГАЗ" ОК
ИП Индивидуальный предприниматель Чабан Кристина Юрьевна
ИП Индивидуальный предприниматель Согоян Арарат Матевозович
ШАТВОРЯН КАРИНЭ ЛЕОНИДОВНА
ООО ООО "СОЗИДАТЕЛЬ"
ИП БУТЕНКО ГЕННАДИЙ ВАДИМОВИЧ
БУРХОВЕЦКАЯ ЮЛИЯ ВИКТОРОВНА
ИП ЛЕВДИК ИРИНА ГЕННАДЬЕВНА
ИП Индивидуальный предприниматель Хачатурян Артур Каренович
ИП Индивидуальный предприниматель Соболев Дмитрий Александрович
ООО МАГАЗИН 20
БЫКАДОРОВА НАТАЛЬЯ МИХАЙЛОВНА
ИП ИП КОШЕЛЕВА РОЗА ОВАНЕСОВНА
ИП Индивидуальный предприниматель Чернявский Владимир Александрович
БУКЛОВ АЛЕКСАНДР ВАСИЛЬЕВИЧ, ГАСРЕТОВА АННА АНАТОЛЬЕВНА
ООО ООО "ФЛОКС"
ИП ХАНДЖЯН ОЛЬГА НИКОЛАЕВНА
ИП ОВСИЕНКО СВЕТЛАНА ОЛЕГОВНА
ИП ИП ТЫШЛАНГОВ ЯКОВ КАРПОВИЧ
ИП БАРЕЕВА РАИСА ЭДГЕНОВНА
ООО "КАПИТАЛ МЕДИЦИНСКОЕ СТРАХОВАНИЕ"
ИП Кизер Таисия Федоровна
ИП ИП СУХОРУЧКО СВЕТЛАНА ПЕТРОВНА
ООО "КЭС"
ООО ООО "ДОНПРОМПРОДСНАБ"
ИП Индивидуальный предприниматель Сендюк Валентина Стефановна, Индивидуальный предприниматель Милославская Лариса Александровна
ООО ООО "ЕЭС-ГАРАНТ" О
ИП ИП ГЕОРГИЕВА М.Л.
ИП ИП АВАКЯН НАТАЛИЯ КОНСТАНТИНОВНА
ООО "555"
Калитко Ольга Валериевна, Михайловский Олег Юрьевич
ООО ООО "СОЗИДАТЕЛЬ"
ИП ИП БЫСТРАЯ КАРИНЭ АЛЬБЕРТОВНА
ИП ИНДИВИДУАЛЬНЫЙ ПРЕДПРИНИМАТЕЛЬ КОНКИН СЕРГЕЙ ПЕТРОВИЧ
ИП ИП ПАНТЕЛИШИНА ЛЮДМИЛА АЛЕКСЕЕВНА
ИП Индивидуальный предприниматель Ясыновый Александр Александрович
ИП ИП ГАЛЯНИЦКАЯ НАТАЛЬЯ ВАСИЛЬЕВНА
ООО Общество с ограниченной ответственностью "ЭЛИТА СЕРВИС ПЛЮС"
ООО Общество с ограниченной ответственностью "ЭЛИТА СЕРВИС ПЛЮС"
ПАО "БАНК ФК " ОТКРЫТИЕ"
ИП СЕМЕНОВА ТАМАРА ВЛАДИСЛАВОВНА
ИП Индивидуальный предприниматель Хачатурян Артур Каренович
ИП ЦАРУКЯН СУСАННА САГАТЕЛОВНА
ИП Индивидуальный предприниматель Карапетян Армен Михайлович
ИП Хачатурян Карен Саркисович
ИП Хачатурян Карен Саркисович
ИП Хачатурян Карен Саркисович
ИП Кужелев Игорь Давыдович
ИП Кужелев Игорь Давыдович
ИП Кужелев Игорь Давыдович
ООО Общество с ограниченной ответственностью "Межрегиональная энергосбытовая компания"
ИП Индивидуальный предприниматель Арутюнова Елена Валерьевна
ООО "ЯМС"
БЫКАДОРОВА НАТАЛЬЯ МИХАЙЛОВНА
ООО ООО "Лазер КС Клиника"
ГОЛКА ЕВА АНАТОЛЬЕВНА
ИП ИП ДОРОШЕНКО АЛЕКСЕЙ ВЛАДИМИРОВИЧ
ООО "МАКС И К"
ИП Митерева Светлана Юрьевна
ГОУ ГБУ РО "РЦИС"
ИП КАЛАШНИКОВА ЛЮДМИЛА ИВАНОВНА
ИП ИП РЫЖАКОВА ГАЛИНА ВИТАЛЬЕВНА
МАУ МАУ "ГОРОДСКОЙ ДОМ ТВОРЧЕСТВА"
ПАО "РОСТЕЛЕКОМ"
ИП ИП Шемякин Ю.П.
ИП Индивидуальный предприниматель Ермаков Андрей Сергеевич
ООО "ЯМС"
ИП Шахсинова М.М
ИП ИП ТИРАЦУЯН МАДИРОС ЛУСПАРОНОВИЧ
СУХОМЛИНОВ ВЯЧЕСЛАВ НИКОЛАЕВИЧ
ИП КОСИНОВ ВЛАДИМИР ИЛЬИЧ
ИП САВЕЛЬЕВА ТАТЬЯНА НИКОЛАЕВНА
ПАО "РОСТЕЛЕКОМ"
ООО "ИРФС"
ПАО "РОСТЕЛЕКОМ"
УЧРЕЖДЕНИЕ "КОРПУС"
ИП ИП ЧИСТЯКОВ ВИТАЛИЙ ВИКТОРОВИЧ
ИП Апарнев Александр Владимирович
ТОВКАЙЛО ЮРИЙ АЛЕКСАНДРОВИЧ
ИП Индивидуальный предприниматель Ляшенко Марина Александровна
ИП КАРЧЕВСКАЯ ВЕРА ПЕТРОВНА
ИП ИП ИГНАТОВА ГАЛИНА НИКОЛАЕВНА
БОЙЧЕНКО ЛЮБОВЬ ИВАНОВНА
ИП БУРЦЕВА СВЕТЛАНА ГРИГОРЬЕВНА
ООО "КЭС"
ООО "СОВРЕМЕННОЕ ОБРАЗОВАНИЕ-РОСТОВ"
ИП Индивидуальный предпринимательТищенко Екатерина Владимировна
ООО ООО "ОТРАЖЕНИЕ"
ООО ООО "ОФИС"
ПАО "РОСТЕЛЕКОМ"
ООО Общество с ограниченной ответственностью "Межрегиональная энергосбытовая компания"
ИП ИП ТИРАЦУЯН МАДИРОС ЛУСПАРОНОВИЧ
ИП ИП ТИРАЦУЯН МАДИРОС ЛУСПАРОНОВИЧ
ИП ГРИЦАЙ ОКСАНА ВЛАДИМИРОВНА
ИП ИП ТЫЗЫХЯН МИКАЕЛ ГЕННАДЬЕВИЧ
ГРИГОРЯН НАИРА НИКОЛАЕВНА
ООО "КЭС"
ИП ДАВЫДОВ ДАНИИЛ ВЛАДИМИРОВИЧ
ООО "МТС ЭНЕРГО"
ИП ПЛАТОНОВ СЕРГЕЙ ВИКТОРОВИЧ
ООО "ПРОФСЕРВИСТРЕЙД"
ИП КРАВЧЕНКО СЕРГЕЙ НИКОЛАЕВИЧ
ООО "ЕЭС.ГАРАНТ"
ИП ГРИГОРОВА НАТАЛЬЯ ГЕОРГИЕВНА
ДЕРМЕНДЖИ ТАТЬЯНА ВЛАДИМИРОВНА
ИП МУРАДОВ ЕВКЛИД МИХАЙЛОВИЧ
ПГК "КРИСТАЛЛ"
ИП КОРСУН ВЯЧЕСЛАВ АНАТОЛЬЕВИЧ
ИП ЕРЫШЕВ ИГОРЬ СЕМЕНОВИЧ
ИП ИП ЧЕРНЫШОВА НАТАЛЬЯ ВИКТОРОВНА
ИП Черепахина Татьяна Александровна
ООО "МТС ЭНЕРГО"
ИП ИП МИРОШНИЧЕНКО ВАДИМ ЮРЬЕВИЧ
ГСК ГСК "СПОРТ"
ИП ИСКРА В.Я.
ИП КОСЕНКОВА ИРИНА ГЕОРГИЕВНА
ООО МАГАЗИН 20
АО АО " РОСТОВОБЛФАРМАЦИЯ"
ИП Индивидуальный предприниматель Ляшенко Марина Александровна
ИП КОЛЕСНИКОВ МИХАИЛ ЮРЬЕВИЧ
ИП Целиковский Давид Анатольевич
ИП СМИРНОВ АЛЕКСАНДР АЛЕКСАНДРОВИЧ
ИП Индивидуальный предприниматель Зорина Оксана Александровна
ЛУХТАРЕВА АННА ГРИГОРЬЕВНА
АВЕДЯН АВЕДИК АРШАЛУЙСОВИЧ
ИП Индивидуальный предприниматель Ковалев Михаил Анатольевич
Пахомова Анаида Вачиковна
ПРИШВА ВИТАЛИЙ ИВАНОВИЧ
МКУ "ЗАЩИТА И БЕЗОПАСНОСТЬ"
ИП ПРОСВИРНИН В.В.
ООО ООО "НИКА"
ООО "555"
ИП Оганесян Сурен Овакимович
ИП ИП Спиридонова Э.П.
ОСТРОУХ ЕЛЕНА ЛЕОНИДОВНА
ИП ШАНЦИН ДЕНИС АЛЕКСЕЕВИЧ
ИП Хашба Беслан Викторович
ООО "МАГНИТЭНЕРГО"
ИП ЧЕРЕПАНОВА АНАСТАСИЯ СЕРГЕЕВНА
ИП ИП СТАРОЖИЦКАЯ А.В.
АО "Октябрьская районная организация ветеранов микрорайон Военвед"
Кондратюк Александр Павлович, Ляшенко Геннадий Николаевич
ИП Индивидуальный предприниматель ФИЛОНОВ РОМАН СЕРГЕЕВИЧ
ООО ООО "РСУ - 10"
ООО Общество с ограниченной ответственностью "АПР-Сити/ТВД"
ДЮБУА ДМИТРИЙ ПЕТРОВИЧ
ИП МАКМАК НИНА ЕВГЕНЬЕВНА
ИП ДЕПОНЯН ВАДИМ АЛЬБЕРТОВИЧ
ООО Общество с ограниченной ответственностью "ГеоЭкоПроект"
ООО Общество с ограниченной отвественностью "Новая Клиника"
ГУДКОВА ИННА АНАТОЛЬЕВНА
ССПУН "СОДРУЖЕСТВО"
ТИМОШЕНКО К.В.
ИП Индивидуальный предприниматель Горьковенко Галина Евгеньевна
ИП Индивидуальный предприниматель Коломоец Игорь Николаевич
ООО Общество с ограниченной ответственностью "МИЛАГРО"
ООО ООО "ЦЕХ РнД"
ООО АПЕКС ПЛЮС
ПОПОВ ВИКТОР ИВАНОВИЧ
ООО "СТОМАТОЛОГИЯ ДОКТОРА ЧИЛИКИНА"
ПАО "РОСТЕЛЕКОМ"
КОЗЛОВ АЛЕКСАНДР АРКАДЬЕВИЧ
ДАВИДЕНКО СВЕТЛАНА ЕВГЕНЬЕВНА
ИП Кужелев Игорь Давыдович
ИП Абачараева Нелля Лазаревна
МБУ МБУ "ЦЕНТР ИТС"
ИП ГАЛИУЛИНА АННА АРНОЛЬДОВНА
МБУ МБУ "ЦЕНТР ИТС"
ООО МАГАЗИН 6
ИП ШЕСТАКОВА ЛЮДМИЛА ВАЛЕНТИНОВНА
ООО ООО "РСУ - 10"
ООО ООО "РСУ - 10"
ИП Индивидуальный предприниматель Чернявский Данил Александрович
РОСТОБЛОТДЕЛЕНИЕ ОБЩЕСТВЕННОЙ ОРГАНИЗАЦИИ ВООП
ИП МАКАРОВА ГАЛИЯ БЕЙСЕНОВНА
ИП ИП Тюрина Е.В
ООО "ВЕСТА-1"
ИП Индивидуальный предприниматель Сафронов Денис Александрович
ИП Индивидуальный предприниматель Сазанова Екатерина Алексеевна
ООО ООО "СОЦИАЛЬНАЯ АПТЕКА 15"
ООО "БЕЛЫЙ АИСТ"
ИП Индивидуальный предприниматель Рамазанова Сара Магомедалиевна
ООО ООО "АМ РОСТОВ-НА-ДОНУ"
АО "Почта России"
АО АО " РОСТОВОБЛФАРМАЦИЯ"
ИП ШАПОШНИКОВА ИРИНА ВЛАДИМИРОВНА
ООО "ЭЛЕ-ГАЗ" ОК
ХОРОШАВИНА ЕЛЕНА НИКОЛАЕВНА
ИП МИХЕЕВ СЕРГЕЙ ДМИТРИЕВИЧ
ИП ИП ЖВАНКО ВЛАДИМИР ПЕТРОВИЧ
ИП Плотникова Алла Ивановна
ИП ИП ИВАНОВ И.И.
ИП ИП ДЕМЕШЕВА КАРИНА ВЯЧЕСЛАВОВНА
ИП КОЛЕСНИКОВА ГАЛИНА АЛЕКСЕЕВНА
ИП МЕРЗЛИКИНА ИРИНА ПЕТРОВНА
ЗАО "ТЕПЛЫЙ ДОМ СМ"
ООО "ЭНЕРГОСБЫТ ЮГА"
ООО Общество с ограниченной ответственностью "ПУНКТ Е"
ИП Индивидуальный предприниматель Кирдан Александра Александровна
ГУДКОВА ИННА АНАТОЛЬЕВНА
ИП Васильев Михаил Юрьевич
ИП САПОЖНИКОВА ИННА ВЛАДИМИРОВНА
ИП НАРХОВА СВЕТЛАНА АЛЕКСАНДРОВНА
ГОЛОВАНОВ АЛЕКСАНДР ГЕННАДЬЕВИЧ
ИП ИП БАГРЕНЦЕВА СВЕТЛАНА АЛЕКСАНДРОВНА
БЕЙЗЫМ М.Я.
ПЕРШИНА ЕКАТЕРИНА ОЛЕГОВНА
ООО ООО " Тайгер-Ган"
ИП Индивидуальный предприниматель Аханова Регина Валерьевна
АСЕКОВА ЭЛЬМИРА ИЗАМУТДИНОВНА
ООО "МТС ЭНЕРГО"
ИП ИП Блинова Н.С.
ИП ИП БЫСТРАЯ КАРИНЭ АЛЬБЕРТОВНА
АРТИКУЛЕНКО ИРИНА ГЕННАДЬЕВНА
ИП ИП ПЕЛИПЕНКО ЛЮБОВЬ НИКОЛАЕВНА
ИП ХАЧАТУРОВ АРТУР СЕРГЕЕВИЧ
ИП ГУБАНУКАЕВА МАРХА
ИП Индивидуальный предприниматель Геворгян Рипсиме Вазгеновна
ИП СКАРЛУПИН ОЛЕГ ДМИТРИЕВИЧ
КАНТОР НАТАЛЬЯ ОЛЕГОВНА
ООО ООО " КАРАТ"
ИП ЕГОРОВ АЛЕКСАНДР АЛЕКСАНДРОВИЧ
ООО ООО "НПО "ЮРГЦ"
ИП Индивидуальный предприниматель ПЕПЕЛЯЕВА ОЛЬГА ИЛЬИНИЧНА
ИП ПРЯМОРУКОВА ВАЛЕНТИНА НИКОЛАЕВНА
КОВАЛЬЧУК ЛЮДМИЛА ИВАНОВНА
ИП ГАЛИЙ ЮРИЙ АЛЕКСАНДРОВИЧ
ИП ШМАЛЬ АНДРЕЙ НИКОЛАЕВИЧ
ООО "МАГНИТЭНЕРГО"
ООО "ПРОФСЕРВИСТРЕЙД"
ШАХИЯНОВА АНЖЕЛИКА ВАЛЕНТИНОВНА
АРУСТАМОВ БОРИС ПЕТРОВИЧ
ООО "МАГНУМ 2000"
ИП МЕЛЬНИКОВ ДЕМИД ВИКТОРОВИЧ
ПО ВИГ "КАМЕРТОН"
САПКО В.В.
ИП МАКАРЯН АИДА ВЛАДИМИРОВНА
БУКЛОВ АЛЕКСАНДР ВАСИЛЬЕВИЧ, ГАСРЕТОВА АННА АНАТОЛЬЕВНА
СКОРИКОВ АНДРЕЙ АНАТОЛЬЕВИЧ
ООО "ЭНЕРГОСБЫТ ЮГА"
ИП Индивидуальный предприниматель Скибинский Александр Владимирович
ИП ИП КОЛЕСНИКОВ ВЛАДИМИР ИВАНОВИЧ
СЕМКО СЕРГЕЙ НИКОЛАЕВИЧ
ИП ГУСЕВА МАРИНА НИКОЛАЕВНА
ИП Индивидуальный предприниматель Забарская Регина Маратовна
ИП ХАТЛАМАДЖЯН ЕЛЕНА МИХАЙЛОВНА
ХАНТИМИРОВ ХУГАС КЕОРКОВИЧ
ООО "КЭС"
ИП Индивидуальный предприниматель Петина Оксана Борисовна
ИП Индивидуальный предприниматель Хачатурян Михаил Каренович
ИП ЛИТВАК ГАЛИНА ВАЛЕРЬЕВНА
ООО Общество с ограниченной ответственностью "ГеоЭкоПроект"
ООО ООО салон "Денстар"
ИП ИП ГАБРИЕЛЯН Г.А.
ИП Козьмин Дмитрий Евгеньевич
ООО "ПАРА"
ЖЕЛЕЗНОВ ОЛЕГ ВАЛЕНТИНОВИЧ
ИП Индивидуальный предприниматель Хачатурян Карен Саркисович, Индивидуальный предприниматель Кужелев Игорь Давыдович
ООО "ЭНЕРГОСБЫТ ЮГА"
ПАО "РОСТЕЛЕКОМ"
ООО Общество с ограниченной ответственностью "Цифровой Медиа-Борд"
ООО ООО "КРИПТ"
ООО "ЭНЕРГОСБЫТ ЮГА"
ООО "ЕЭС.ГАРАНТ"
ИП Хачатурян Карен Саркисович
ООО ООО ФПК "ЮЖНЫЙ РЕГИОН"
ИП ВЫСОЧИН И.В.
ИП СЕМЯННИКОВ ГЕННАДИЙ НИКОЛАЕВИЧ
ООО ЛОМБАРД
ИП ИП ЛИ РОБЕРТ ВЛАДИМИРОВИЧ
ПАО "РОСТЕЛЕКОМ"
МБУ МБУ "ЦЕНТР ИТС"
ООО "БУДЬ ЗДОРОВ!"
ИП ИНДИВИДУАЛЬНЫЙ ПРЕДПРИНИМАТЕЛЬ КОНКИН СЕРГЕЙ ПЕТРОВИЧ
ООО "ПРОФСЕРВИСТРЕЙД"
ООО "ЯМС"
ИП Скарлупин О.Д.
Погореленко Юрий Иванович, Есауленко Геннадий Викторович
ИП ИП Панченко Валентина Дмитриевна
ООО "ЭРЛ"
ООО ООО "ДОНПРОМПРОДСНАБ"
Акционерное общество Специализированных коммунальных услуг г.Ростова-на-Дону
РРО ОГО ВФСО "Динамо"
РРО ОГО ВФСО "Динамо"
ООО "ЯМС"
ООО "Траст-Маркет"
Ростовская региональная организация общественно-государственного объединения "Всероссийское физкультурно-спортивное общество "Динамо"
ИП Елисеев Алексей Станиславович
ИП Елисеев Алексей Станиславович
ООО "СтройИнвест"
Адамян Мелине Самвеловна
Кононенко Владимир Иванович
ООО "Комфорт"
ООО "Диетические продукты"
ПОВИГ "Центр"
Пшеничных Станислав Владимирович
Борзилова Анастасия Владимировна
ООО "Спектр"
ООО "СТРОЙПРОЕКТСЕРВИС"
Территориальный фонд обязательного медицинского страхования Ростовской области
ООО "СТРОЙПРОЕКТСЕРВИС"
Ююкина Виктория Юрьевна
ООО "ЛУКОЙЛ - ЭНЕРГОСЕРВИС"
АО "Ростовский Промзернопроект"
ИП Тышлангов Альберт Яковлевич
ООО "МАГНИТЭНЕРГО"
АО "Ростовский Промзернопроект"
ООО "ОРГКУЗМАШ"
ООО "Агросервис"
ИП Владимирова Татьяна Павловна
Попов Андрей Борисович
ООО "СТРОЙПРОЕКТСЕРВИС"
ИП Владимирова Татьяна Павловна
ООО "Дельфин"
ООО "Агросервис"
ИП Юденко Светлана Ивановна
ООО "МАГНИТЭНЕРГО"
ООО "СТРОЙПРОЕКТСЕРВИС"
ООО "ОдВ"
ООО "Апрель"
ООО "Форум"
ООО "Форум"
ПАО "Ростелеком"
АО "Русские Башни"
Дроздов Андрей Николаевич
ООО "ЛУКОЙЛ-ЭНЕРГОСЕРВИС"
ООО ПКФ "Катерина"
ИП Мишустин Виктор Матвеевич
ООО "ПРОФСЕРВИСТРЕЙД"
ИП Белов Юрий Георгиевич
ИП Морозов Игорь Викторович
Зюряев Михаил Евгеньевич
Киреева Инна Владимировна
ИП Товмасян Артур Хачатурович
ИП Морозов Андрей Анатольевич
Дергачева Елена Валентиновна
ИП Бондаренко Анна Владимировна
Бабаян Роберт Рудольфович
Борисов Михаил
ИП Зейдляева Татьяна Зосимовна
ИП Быстрая Каринэ Альбертовна
Пшеничных Станислав Владимирович
</t>
  </si>
  <si>
    <t>Л-1109</t>
  </si>
  <si>
    <t>Л-1107</t>
  </si>
  <si>
    <t>Ателье, Деткомбинат, Детсад, Дом правосудия, Комбинат торговой рекламы, столовая, магазин, Механический техникум, Станция скорой помощи, Страховая мед.компания РСМ, Ясли-сад 182, 3 категория</t>
  </si>
  <si>
    <t>ПС 35 кВ Р15</t>
  </si>
  <si>
    <t>КЛ 6 кВ №15-01</t>
  </si>
  <si>
    <t>ООО "Межрайонные электрические сети" 2 категория</t>
  </si>
  <si>
    <t>КЛ 6 кВ №15-04</t>
  </si>
  <si>
    <t xml:space="preserve">АО "Черномортранснефть» НПС «Родионовская»             3 категория </t>
  </si>
  <si>
    <t>ПС 35 кВ Р46</t>
  </si>
  <si>
    <t>КВЛ 10 кВ №46-01</t>
  </si>
  <si>
    <t xml:space="preserve">Южный филиал ООО «Энерготранс» ООО "АМК Дон", ИП Марков, ООО "Ян-Макс", ИП Волошин С.А.  быт 3 категория                        </t>
  </si>
  <si>
    <t>КВЛ 10 кВ №46-04</t>
  </si>
  <si>
    <t xml:space="preserve">ООО ООО "АМК Дон"
МОЛЧАНОВ АНАТОЛИЙ ИВАНОВИЧ
ООО "АГРОТОРГ"
ИП ИП Стаценко Алексей Иванович
ООО ООО "МАГНИТЭНЕРГО"
</t>
  </si>
  <si>
    <t>Л-4603</t>
  </si>
  <si>
    <t>Энергорайон «Алмаз» (входит в энергорайон «КС Янтарное»)</t>
  </si>
  <si>
    <t>ООО «Т2 Мобайл»    2 категория</t>
  </si>
  <si>
    <t>ПС 110 кВ Р1</t>
  </si>
  <si>
    <t>КЛ 6 кВ №21ф9 от РП 6 кВ №21</t>
  </si>
  <si>
    <t>КЛ 6 кВ №21ф14 от РП 6 кВ №21</t>
  </si>
  <si>
    <t>ООО «Энергетик Групп»   2 категория</t>
  </si>
  <si>
    <t>КЛ 6 кВ №21ф15 от РП 6 кВ №21</t>
  </si>
  <si>
    <t>ПАО «МТС»    3 категория</t>
  </si>
  <si>
    <t>КЛ 6 кВ №21ф19 от РП 6 кВ №21</t>
  </si>
  <si>
    <r>
      <rPr>
        <sz val="10"/>
        <rFont val="Times New Roman"/>
      </rPr>
      <t>Автогаражный кооператив "Родник"
АО "РОСТОВВОДОКАНАЛ"
ООО Специализированный застройщик "СтройЮг"
ООО "Экоэнерго"</t>
    </r>
  </si>
  <si>
    <t>Л-107</t>
  </si>
  <si>
    <t xml:space="preserve">АО "Концерн "Покровский"
ООО фирма "Союз"
ООО "Энергосбытовая компания "Энергостандарт"
ООО "МЕГАНЕТ"
Чагаян Неля Федоровна
ООО "Траст Маринер"
ИП Табулов Тимур Юрьевич
ООО " Уютный Двор"
ООО "Патио"
ООО "КЭС"
ООО "КЭС"
Алексеев М.Л., Скарлупин О.Д., Яновский М.Г.
ООО "МАГНИТЭНЕРГО"
ООО "Фаворит"
Алиев Хада Завурбегович
Левичев Сергей Владимирович
Марченко Андрей Владимирович
Долгих Юрий Николаевич
Саутин Игорь Георгиевич
ИП Малинников Константин Леонидович
ИП Малинников Константин Леонидович
Евтушенко Софья Владимировна
ООО "Завтрак-М"
ОАО Страховое ПАО "Ингосстрах"
Пономарев Никита Владиславович
Шемет Алексей Иванович
ООО "Энергосбыт-Первомайский"
ООО "Березка Групп"
Сельскохозяйственное ЗАО "СКВО"
ИП Мушарапова Диана Гумеровна
ИП Ибрагимова Амина Абуязидовна
ООО "ПРИБОЙ"
ООО"ОРГЛИТМАШ"
ИП Даденко Евгений Евгеньевич
ИП Даденко Евгений Евгеньевич
Филимонов Дмитрий Владимирович
ООО "ЕЭС.ГАРАНТ"
Некрасов Владимир Ильич
ИП Моренов Игорь Валерьевич
ИП Седых Иван Николаевич
ИП Седых Иван Николаевич
ИП Чуб Зоя Акимовна
Николаева Елена Евгеньевна
ИП Краснокутский Вадим Николаевич
ИП Чуб Зоя Акимовна
АО "Кавэлектромонтаж"
Николаева Елена Евгеньевна
ИП Бармина Валерия Валентиновна
АО "Альфа-банк"
АО "Альфа-банк"
ООО "Энергосбыт Юга"
АО "СоюзЛифтмонтаж-ЮГ"
Дьяков Сергей Георгиевич
ОАО"Управляющая компания СКЭР"
Письменская Екатерина Сергеевна
ИП Щепилов Олег Иванович
ИП Гумен Людмила Гавриловна
Левичев Сергей Владимирович
ИП Ван Дмитрий Вилориевич
ИП Потян Арина Владимировна
ИП Блинова Нелли Салимовна
Петренко Алла Семеновна
ИП Банникова Галина Сергеевна
ИП Рахманов Темури Сабирович
ИП Рахманов Темури Сабирович
ООО "Компания "Альбион"
ИП Король Татьяна Михайловна
ООО "Аврора Технолоджес"
ИП Король Татьяна Михайловна
ООО "Новая Мода"
ООО "Новая Мода"
ИП Мазур Олег Сергеевич
ИП Белоусов Андрей Олегович
ООО "Дача"
ИП Денисов Игорь Васильевич
ООО "Донлес"
ООО "РУСЭНЕРГОСБЫТ"
Касимов Василий Викторович
ИП Коровайко Ангелина Борисовна
ООО " Уютный Двор"
Раканович Драгомир
ООО "Рента плюс"
Филиппенко Валерий Васильевич
ООО "СПОРТЦЕНТР"
Карпенко Зинаида Николаевна
Некоммерческое Партнерство по управлению инфраструктурой офисного центра "на Чехова, 71"
ИП Вертий Елена Валерьевна
ПАО КБ "Центр-инвест"
Некоммерческое Партнерство по управлению инфраструктурой офисного центра "на Чехова, 71"
ИП Зятиков Аркадий Владимирович
ИП Денисов Игорь Васильевич
ИП Разуваев Вячеслав Викторович
Казаринов Юрий Валерьевич
Кожухов Анатолий Федорович
Марченко Андрей Владимирович
Кожухов Анатолий Федорович
Коноплева Лариса Викторовна
Головатенко Екатерина Вячеславовна
ООО "Альфа-М"
Дуденков Сергей Сергеевич
Сухомлинов Вячеслав Николаевич
Балахнина Лариса Юрьевна
ООО "Паллада"
АО "Русская Инфраструктурная Компания"
ПАО "Ростелеком"
ООО "ДЕГУСТАЖ"
ИП Маркитантов Владимир Олегович
Аксенова Ольга Николаевна
Нестеров Роман Николаевич
Коровина Елена Николаевна
Шварцман Стефания Викторовна
Стародубцева Ирина Александровна
Остапченко Демьян Владимирович
ИП Тимченко Александр Геннадьевич
ФЛ Быстрицкий Сергей Евгеньевич
Центральное духовное управление мусульман Ростовской области
ИП Меликян Мэри Артуровна
ООО "Городское благоустройство"
ИП Панарина Лариса Евгеньевна
ООО "ЭНЕРГОСБЫТ ЮГА"
ПАО "Ростелеком"
Марченко Андрей Владимирович
Баглей Артём Витальевич
Шарухия Виталий Согратович
ПАО "Ростелеком"
ПАО "Ростелеком"
ИП Нефёдов Геннадий Александрович
ООО "Цифровой Медиа-Борд"
ПАО "Ростелеком"
ИП Арутюнян Лерник Альбертович
ИП Бабкин Сергей Павлович
ИП Зятиков Аркадий Владимирович
Стрюкова Светлана Петровна
АО "Русская Инфраструктурная Компания"
ООО"Стоматология на Чехова"
ИП Кравченко Александр Владимирович
Булгурова Татьяна Федоровна
Ильин Александр Федорович
Егоров Александр Александрович
Важничий Андрей Викторович
Слепнев Игорь Петрович
Слепнев Игорь Петрович
Аксентова Варвара Леонидовна
Филиппов Владимир Геннадьевич
ИП Колесников Дмитрий Геннадьевич
ИП Оланова Мария Константиновна
Коротенко Валерий Валерьевич
Слепнев Игорь Петрович
ИП Соловьев Олег Викторович
ИП Киселев Дмитрий Олегович
ИП Корытов Андрей Юрьевич
ИП Какичев Александр Васильевич
ИП Барышников Сергей Иванович
Богатырева Елена Сергеевна
Дбар Ирина Эдуардовна
ИП Садчикова Елена Владимировна
Красностанова Ольга Николаевна
Каспарян Гурген Нерсесович
ИП Данелян Андраник Рубенович
ИП Белякович Леонид Александрович
ИП Жорницкая Екатерина Александровна
ООО "Империя"
ООО "СВИВ"
Войтова Ольга Николаевна
ООО "Интуиция"
Гречишкина Сусанна Ивановна
ИП Алтухова Виктория Руслановна
Ковалев Роман Владимирович
ИП Эреванцев Дмитрий Николаевич
ООО "Дон НТ"
ИП Сазонова Анастасия Дмитриевна
ООО "ПРОФСЕРВИСТРЕЙД"
Ахмедова Сурайя Ахад Кызы
Горяйнова Екатерина Сергеевна
Стародубова Марина Владимировна
ИП Мурадова Ирина Арнольдовна
Скрынская Светлана Николаевна
ООО "Универсал-Стоматолог"
ООО "ВОСТОК"
ФЛ Топальян Галина Мкртычевна
ИП Ермоленко Анатолий Николаевич
ИП Астанин Сергей Николаевич
ООО"Межрегиональная энергосбытовая компания"
ИП Моренов Игорь Валерьевич
Харабаджахов Григорий Николаевич
Сахаджян Сергей Крикорович, Лобакина Марина Викторовна
Бажова Лариса Гавриловна
Шенни Ирина Михайловна
ООО "Истэйт Сервис"
ИП Базарова Светлана Алексеевна
Саввин Константин Витальевич,Гусев Андрей Владимирович
ООО "Энергосбытовая компания "Энергостандарт"
Письман Клавдия Леонидовна
ИП Шандра Марина Сергеевна
ИП Никулина Анна Андреевна
ООО "Компания "Альбион"
Цургозен Лариса Леонидовна
Караичев Олег Викторович
Панасьян Ольга Владимировна
ИП Юшина Ольга Геннадьевна
Бондарь Антонина Васильевна
Короченская Ольга Анатольевна
Короченская Ольга Анатольевна
Биньковский Сергей Петрович
Шаповалов Сергей Евгеньевич
ИП Литвак Галина Валерьевна
ООО "Энергосбытовая компания "Энергостандарт"
Губанова Елена Григорьевна
Донцов Андрей Константинович
ИП Зеленкова Илона Валерьевна
ООО фирма "Руслан"
ИП Спиридонова Элза Павловна
ООО "Управление недвижимостью"
ИП Вершинин Александр Викторович
Даденко Евгений Евгеньевич
ИП Мнацаканянц Анжела Арменаковна
ООО "777"
Полякова Анна Леонидовна
ООО "Паллада"
ИП Бархо Наталья Владимировна
Капуста Алексей Григорьевич, Мельников Дмитрий Александрович
ООО "МТС ЭНЕРГО"
ПАО "Сбербанк России"
ООО "КЛ Групп"
ИП Ковалев Николай Нколаевич
ИП Иванова Наталья Анатольевна
Афтенюк Кристина Александровна
ИП Валов Александр Владимирович
ООО "ПРОФСЕРВИСТРЕЙД"
Ерицян Рипсик Мовсесовна
ООО "ЭССЕ-Ростов"
Мурадян Карен Ашотович
АО "Меридиан-Юг"
ИП Никулкин Иван Юрьевич
Сухомлинов Вячеслав Николаевич
Александрова Ирина Владимировна
ИП Губанукаева Марха
Лукина Наталия Владимировна
Бураков Борис Вячеславович
АО "Меридиан-Юг"
Александрова Ирина Владимировна
ИП Назарова Валентина Александровна
Александрова Ирина Владимировна
Кулагин Иван Александрович
Солдаткина Наталья Васильевна
Бегма Юрий Геннадиевич
Лабузова Виктория Анатольевна
ИП Карчев Даниил Олегович
ИП Высочин Игорь Викторович
ООО "БелаГ"
Чолакян Валентина Аракеловна
Торосян Рафаэл Леонович
ИП Вертий Юрий Михайлович
Малахова Татьяна Юрьевна,Огурцова Ольга Николаевна
ИП Собчевская Марина Геннадьевна
ООО "Промышленная энергосбытовая компания"
Огурцов Сергей Васильевич
ПАО "ТНС энерго Кубань"
ЗАО "Инвестиции.Бизнес.Строительство."
Малахов Юрий Андреевич
ООО "МАГНИТЭНЕРГО"
Ковалевская Александра Николаевна
Ткаченко Татьяна Федоровна
ООО "ПРОФСЕРВИСТРЕЙД"
Шенни Ирина Михайловна
Грибанов Станислав Алексеевич
ИП Арзуманян Карен Варданович
ООО "Будь здоров!"
ИП Зятиков Аркадий Владимирович
Бугаян Светлана Аркадьевна
Величко Оксана Николаевна
Гончарова Тамара Леонидовна
Хаджиев Сергей Измайлович
Белинский Юрий Владимирович
Сидоренко Владимир Иванович
ИП Коваленко Сергей Владимирович
ИП Коваленко Сергей Владимирович
Акжигитова Румия Шагидулловна
ИП Пустоветова Елена Владимировна
ИП Абачараев Рамазан Закирович
ООО "КЭС"
Колесова Татьяна Михайловна
ООО "ПраймТелекомЮг"
ИП Котельников Сергей Анатольевич
Минина Татьяна Николаевна
Попов Павел Леонтьевич
ИП Позднякова Анна Борисовна
Понимаш Надежда Алексеевна
Пилипенко Владимир Викторович
ИП Костина Ольга Викторовна
ИП Товмасян Артур Хачатурович
Попов Павел Леонтьевич
Хопко Александр Анатольевич
Олейникова Татьяна Петровна
ИП Саркисян Маро Саркисовна
Гузей Дмитрий Сергеевич
ООО "Победа"
Деревянкина Алла Геннадьевна
Гулиев Санан Али Оглы
Григорьева Татьяна Павловна
ИП Андриевская Жанна Викторовна
Семенов Владислав Захарович
ООО "Лилит"
Сытова Галина Ивановна
ИП Арутюнян Лерник Альбертович
Курило Виталий Анатольевич
ИП Гапонов Сергей Лаврентьевич
ИП Федоренко Владимир Михайлович
Сергеева Евгения Георгиевна
ИП Маилян Виктория Георгиевна
Глебов Андрей Юрьевич
</t>
  </si>
  <si>
    <t>Л-108</t>
  </si>
  <si>
    <t xml:space="preserve">ООО "МАГНИТЭНЕРГО"
ООО "КЭС"
АСАТРЯН МАРИЯ АРТЕМОВНА
ИП ОЧЕРЕТ ЮРИЙ ДМИТРИЕВИЧ
ПОСУПОНЬКО СЕРГЕЙ ВАСИЛЬЕВИЧ
ФИНОШИН ИГОРЬ АНАТОЛЬЕВИЧ, ЦЮПИН ТАТЬЯНА РОМАНОВНА
ШИРЯЕВА НИНА ВЯЧЕСЛАВОВНА, ПОКУТНЕЕВА ЕЛЕНА ВЯЧЕСЛАВНА
ИП КИРИЧЕК СЕРГЕЙ ГЕОРГИЕЕВИЧ
ИП АБАЧАРАЕВА НЕЛЛЯ ЛАЗАРЕВНА
ООО "КЭС"
О.А.О."ДОНМАКАРОНПPОМ"
О.А.О."ДОНМАКАРОНПPОМ"
ООО "Специализированный застройщик "Сигма-1"
ООО "Специализированный застройщик "Сигма-2"
Манукян Юрий Климентович, Гончарова Татьяна Николаевна
ООО "Экоэнерго"
Акционерное общество "Банк Русский Стандарт"
Бовина Анна Константиновна
Гаражный кооператив "Риф"
Гогунский Заза Зурабович
ЗАО "Информинвест+Сервис"
Збраилова Елена Викторовна
ИП Абачараев Рамазан Закирович
ИП Недоруб Виталий Александрович
ИП Савченко Татьяна Николаевна
Общество с ограниченной ответственностью "Ямми-Груп"
Общество с ограниченной ответственностью "Ямми-Груп"
ООО "Агроторг"
ООО "Бизнес-Центр "Каяни"
ООО "ЛУКОЙЛ-ЭНЕРГОСЕРВИС"
ООО "Офис-центр"
ООО "Рафо-91"
ООО "Рафо-91"
ООО "РН-ЭНЕРГО"
ООО "Ростовская энергетическая компания"
ООО "ТРФС-Дешевая аптека"
ООО "Фартон-Юг"
ООО "Фирма "Кристина" специализированный застройщик"
ООО "Энерджи Груп"
Попов Александр Викторович
Самойлов Евгений Вольдемарович
Автокооператив "Магистраль"
Акционерное общество "Русские Башни"
Алексаньян Акоп Валерьевич
Бережной Николай Леонидович
Булкина Валентина Мануковна
Ворушилина Ольга Георгиевна
Данилова Лидия Васильевна
Демичева Татьяна Михайловна
Егорова Анна Игоревна
Задирако Оксана Юрьевна
Зятиков Аркадий Владимирович
Иванова Дарья Геннадьевна ИП
ИП Акопов Юрий Рафаелович
ИП Альков Марат Анварович
ИП Восканов Мушег Васильевич
ИП Гафизова Татьяна Сулимановна
ИП Долматова Д.А.
ИП Иванова Ольга Анатольевна
ИП Ивко Олег Владимирович
ИП Корвяков Сергей Николаевич
ИП Липовая Людмила Ефимовна
ИП Лоцманов Роман Евгеньевич
ИП Маркус Виталий Иосифович
ИП Нор-Аревян Сергей Лукьянович (договор действует до 31.12.2025)
ИП Очкин Юрий Геннадьевич
ИП Печеников Михаил Васильевич
ИП Пошевеля Сергей Александрович
ИП Сивцов Александр Петрович
ИП Смолев Игорь Геннадьевич
ИП Сосницкий Евгений Геннадьевич
ИП Сысоев Валерий Юрьевич
ИП Товмасян Артур Хачатурович
ИП Товмасян Артур Хачатурович
ИП Урсалова Екатерина Олеговна
ИП Шаинова Ольга Николаевна
ИП Шахмурадян Екатерина Владимировна (договор действует до 31.08.2025)
Квач Владимир Сергеевич
Киракосян Серине Арамаисовна
Косенко Раиса Васильевна
Косенко Раиса Васильевна
Котовская Ольга Андреевна
Куликова Татьяна Александровна
Лукашева Ольга Викторовна
Молдавчук Николай Николаевич
Молдавчук Николай Николаевич
ООО "Агропродторг"
ООО "Адарц"
ООО "Алтай"
ООО "ДОНПОРТ"
ООО ЕЭС ГАРАНТ
ООО "Консультативный центр Шевченко"
ООО "Корпус"
ООО "Магазин № 59 "Татьяна"
ООО "Магазин № 59 "Татьяна"
ООО "ПРОФСЕРВИСТРЕЙД"
ООО "Спектр"
ООО "Строительная компания "Стройиндустрия"
ООО "Стройтехмонтаж"
ООО "Торговый Дом "Регион"
ООО "Управляющая Компания Орион"
ООО "Фирма "Кристина" специализированный застройщик"
ООО "Эле-Газ"
Парамонова Валентина Ивановна
Пашков Денис Валерьевич ИП
Переславцева Светлана Анатольевна
Петросян Нонна Николаевна
Пожогин Михаил Юрьевич
Ростовское региональное отделение Общероссийской общественной организации "Российский Красный Крест"
Руденко Антонина Борисовна
Сапожникова Инна Владимировна
Сидоренко Олег Александрович
Соколов Дмитрий Викторович
Соснин Евгений Юрьевич
Степанов Борис Иванович
Сурженко Ольга Сергеевна
Тверитнев Арсен Камоевич
Фабрикантова Татьяна Геннадьевна
Частное образовательное учреждение дополнительного профессионального образования "Ростовский областной учебный комбинат Всероссийского общества автомобилистов" (ЧОУ ДПО РОУК ВОА)
Шахбазов Олег Игнатьевич
Шкатова Наталья Владимировна
Авцын Владислав Владимирович
Антоненко Вадим Юрьевич
Аристархов Игорь Владимирович
Ароян Вячеслав Михайлович
Ароян Вячеслав Михайлович
Арутюнов Георгий Артемович
Ассоциация "БК "Ростов-ЮФУ"
Баранова Оксана Анатольевна
Баранова Оксана Анатольевна
Гоптарева Людмила Ивановна
Григорян Артур Манвелович
Дадаева Наталья Анатольевна
ИП Адамова Жанна Александровна
ИП Акопова Светлана Николаевна
ИП Безуглова Лидия Ивановна
ИП Бережная Евгения Ивановна
ИП Кунаков Николай Сергеевич
ИП Меликян Элен Артуровна
ИП Меликян Элен Артуровна
ИП Морозов Олег Стефанович
ИП Москаленко Виталий Владимирович
ИП Шеманович Михаил Эдуардович
Ищенко Ирина Сергеевна
Калоева Анна Сиабандовна
Кешишян Гагик Багишович
Кит Марина Михайловна
Козлова Галина Васильевна
Кузьмицкая Екатерина Владимировна
Логвинов Алексей Владимирович
Маилян Вадим Дмитриевич
Масютина Елена Всеволодовна
Миненкова Анастасия Сергеевна
Морозова Кристина Андреевна
Морозова Кристина Андреевна
Назарян Давид Ашотович
ОАО "Единый информационно-расчетный центр"
ООО "ДарМед"
ООО "Лига Транс"
ООО "МАГНИТЭНЕРГО"
ООО "МАГНИТЭНЕРГО"
ООО "МАГНИТЭНЕРГО"
ООО "МТС ЭНЕРГО"
ООО Промышленная компания "Альянс-Юг"
ООО "ПРОФСЕРВИСТРЕЙД"
ООО "Старт"
ООО "СТРОНГ-Экспорт"
Репенко Татьяна Владимировна
Смычок Лариса Эдуардовна
Управление благоустройства и лесного хозяйства города Ростова-на-Дону
Ханджян Ашот Артурович
Ханджян Ашот Артурович
Черная Наталья Григорьевна
ИП Соловьев Николай Иванович
ООО СП "Дон-Штайн"
ИП Соловьев Николай Иванович
</t>
  </si>
  <si>
    <t>Л-114</t>
  </si>
  <si>
    <t xml:space="preserve">Манукян Юрий Климентович, Гончарова Татьяна Николаевна
ООО "Экоэнерго"
Акционерное общество "Банк Русский Стандарт"
Бовина Анна Константиновна
Гаражный кооператив "Риф"
Гогунский Заза Зурабович
ЗАО "Информинвест+Сервис"
Збраилова Елена Викторовна
ИП Абачараев Рамазан Закирович
ИП Недоруб Виталий Александрович
ИП Савченко Татьяна Николаевна
Общество с ограниченной ответственностью "Ямми-Груп"
Общество с ограниченной ответственностью "Ямми-Груп"
ООО "Агроторг"
ООО "Бизнес-Центр "Каяни"
ООО "ЛУКОЙЛ-ЭНЕРГОСЕРВИС"
ООО "Офис-центр"
ООО "Рафо-91"
ООО "Рафо-91"
ООО "РН-ЭНЕРГО"
ООО "Ростовская энергетическая компания"
ООО "ТРФС-Дешевая аптека"
ООО "Фартон-Юг"
ООО "Фирма "Кристина" специализированный застройщик"
ООО "Энерджи Груп"
Попов Александр Викторович
Самойлов Евгений Вольдемарович
Автокооператив "Магистраль"
Акционерное общество "Русские Башни"
Алексаньян Акоп Валерьевич
Бережной Николай Леонидович
Булкина Валентина Мануковна
Ворушилина Ольга Георгиевна
Данилова Лидия Васильевна
Демичева Татьяна Михайловна
Егорова Анна Игоревна
Задирако Оксана Юрьевна
Зятиков Аркадий Владимирович
Иванова Дарья Геннадьевна ИП
ИП Акопов Юрий Рафаелович
ИП Альков Марат Анварович
ИП Восканов Мушег Васильевич
ИП Гафизова Татьяна Сулимановна
ИП Долматова Д.А.
ИП Иванова Ольга Анатольевна
ИП Ивко Олег Владимирович
ИП Корвяков Сергей Николаевич
ИП Липовая Людмила Ефимовна
ИП Лоцманов Роман Евгеньевич
ИП Маркус Виталий Иосифович
ИП Нор-Аревян Сергей Лукьянович (договор действует до 31.12.2025)
ИП Очкин Юрий Геннадьевич
ИП Печеников Михаил Васильевич
ИП Пошевеля Сергей Александрович
ИП Сивцов Александр Петрович
ИП Смолев Игорь Геннадьевич
ИП Сосницкий Евгений Геннадьевич
ИП Сысоев Валерий Юрьевич
ИП Товмасян Артур Хачатурович
ИП Товмасян Артур Хачатурович
ИП Урсалова Екатерина Олеговна
ИП Шаинова Ольга Николаевна
ИП Шахмурадян Екатерина Владимировна (договор действует до 31.08.2025)
Квач Владимир Сергеевич
Киракосян Серине Арамаисовна
Косенко Раиса Васильевна
Косенко Раиса Васильевна
Котовская Ольга Андреевна
Куликова Татьяна Александровна
Лукашева Ольга Викторовна
Молдавчук Николай Николаевич
Молдавчук Николай Николаевич
ООО "Агропродторг"
ООО "Адарц"
ООО "Алтай"
ООО "ДОНПОРТ"
ООО ЕЭС ГАРАНТ
ООО "Консультативный центр Шевченко"
ООО "Корпус"
ООО "Магазин № 59 "Татьяна"
ООО "Магазин № 59 "Татьяна"
ООО "ПРОФСЕРВИСТРЕЙД"
ООО "Спектр"
ООО "Строительная компания "Стройиндустрия"
ООО "Стройтехмонтаж"
ООО "Торговый Дом "Регион"
ООО "Управляющая Компания Орион"
ООО "Фирма "Кристина" специализированный застройщик"
ООО "Эле-Газ"
Парамонова Валентина Ивановна
Пашков Денис Валерьевич ИП
Переславцева Светлана Анатольевна
Петросян Нонна Николаевна
Пожогин Михаил Юрьевич
Ростовское региональное отделение Общероссийской общественной организации "Российский Красный Крест"
Руденко Антонина Борисовна
Сапожникова Инна Владимировна
Сидоренко Олег Александрович
Соколов Дмитрий Викторович
Соснин Евгений Юрьевич
Степанов Борис Иванович
Сурженко Ольга Сергеевна
Тверитнев Арсен Камоевич
Фабрикантова Татьяна Геннадьевна
Частное образовательное учреждение дополнительного профессионального образования "Ростовский областной учебный комбинат Всероссийского общества автомобилистов" (ЧОУ ДПО РОУК ВОА)
Шахбазов Олег Игнатьевич
Шкатова Наталья Владимировна
Авцын Владислав Владимирович
Антоненко Вадим Юрьевич
Аристархов Игорь Владимирович
Ароян Вячеслав Михайлович
Ароян Вячеслав Михайлович
Арутюнов Георгий Артемович
Ассоциация "БК "Ростов-ЮФУ"
Баранова Оксана Анатольевна
Баранова Оксана Анатольевна
Гоптарева Людмила Ивановна
Григорян Артур Манвелович
Дадаева Наталья Анатольевна
ИП Адамова Жанна Александровна
ИП Акопова Светлана Николаевна
ИП Безуглова Лидия Ивановна
ИП Бережная Евгения Ивановна
ИП Кунаков Николай Сергеевич
ИП Меликян Элен Артуровна
ИП Меликян Элен Артуровна
ИП Морозов Олег Стефанович
ИП Москаленко Виталий Владимирович
ИП Шеманович Михаил Эдуардович
Ищенко Ирина Сергеевна
Калоева Анна Сиабандовна
Кешишян Гагик Багишович
Кит Марина Михайловна
Козлова Галина Васильевна
Кузьмицкая Екатерина Владимировна
Логвинов Алексей Владимирович
Маилян Вадим Дмитриевич
Масютина Елена Всеволодовна
Миненкова Анастасия Сергеевна
Морозова Кристина Андреевна
Морозова Кристина Андреевна
Назарян Давид Ашотович
ОАО "Единый информационно-расчетный центр"
ООО "ДарМед"
ООО "Лига Транс"
ООО "МАГНИТЭНЕРГО"
ООО "МАГНИТЭНЕРГО"
ООО "МАГНИТЭНЕРГО"
ООО "МТС ЭНЕРГО"
ООО Промышленная компания "Альянс-Юг"
ООО "ПРОФСЕРВИСТРЕЙД"
ООО "Старт"
</t>
  </si>
  <si>
    <t xml:space="preserve">ООО "РН-Энерго"
ООО "Ростовская энергетическая компания"
ООО "ТРФС-Дешевая аптека"
ООО "Фартон-Юг"
ООО "Фирма "Кристина" специализированный застройщик"
ООО "Энерджи Груп"
Попов Александр Викторович
Самойлов Евгений Вольдемарович
Автокооператив "Магистраль"
Акционерное общество "Русские Башни"
Алексаньян Акоп Валерьевич
Бережной Николай Леонидович
Булкина Валентина Мануковна
Ворушилина Ольга Георгиевна
Данилова Лидия Васильевна
Демичева Татьяна Михайловна
Егорова Анна Игоревна
Задирако Оксана Юрьевна
Зятиков Аркадий Владимирович
Иванова Дарья Геннадьевна ИП
ИП Акопов Юрий Рафаелович
ИП Альков Марат Анварович
ИП Восканов Мушег Васильевич
ИП Гафизова Татьяна Сулимановна
ИП Долматова Д.А.
ИП Иванова Ольга Анатольевна
ИП Ивко Олег Владимирович
ИП Корвяков Сергей Николаевич
ИП Липовая Людмила Ефимовна
ИП Лоцманов Роман Евгеньевич
ИП Маркус Виталий Иосифович
ИП Нор-Аревян Сергей Лукьянович (договор действует до 31.12.2025)
ИП Очкин Юрий Геннадьевич
ИП Печеников Михаил Васильевич
ИП Пошевеля Сергей Александрович
ИП Сивцов Александр Петрович
ИП Смолев Игорь Геннадьевич
ИП Сосницкий Евгений Геннадьевич
ИП Сысоев Валерий Юрьевич
ИП Товмасян Артур Хачатурович
ИП Товмасян Артур Хачатурович
ИП Урсалова Екатерина Олеговна
ИП Шаинова Ольга Николаевна
ИП Шахмурадян Екатерина Владимировна (договор действует до 31.08.2025)
Квач Владимир Сергеевич
Киракосян Серине Арамаисовна
Косенко Раиса Васильевна
Косенко Раиса Васильевна
Котовская Ольга Андреевна
Куликова Татьяна Александровна
Лукашева Ольга Викторовна
Молдавчук Николай Николаевич
Молдавчук Николай Николаевич
ООО "Агропродторг"
ООО "Адарц"
ООО "Алтай"
ООО "ДОНПОРТ"
ООО ЕЭС ГАРАНТ
ООО "Консультативный центр Шевченко"
ООО "Корпус"
ООО "Магазин № 59 "Татьяна"
ООО "Магазин № 59 "Татьяна"
ООО "ПРОФСЕРВИСТРЕЙД"
ООО "Спектр"
ООО "Строительная компания "Стройиндустрия"
ООО "Стройтехмонтаж"
ООО "Торговый Дом "Регион"
ООО "Управляющая Компания Орион"
ООО "Фирма "Кристина" специализированный застройщик"
ООО "Эле-Газ"
Парамонова Валентина Ивановна
Пашков Денис Валерьевич ИП
Переславцева Светлана Анатольевна
Петросян Нонна Николаевна
Пожогин Михаил Юрьевич
Ростовское региональное отделение Общероссийской общественной организации "Российский Красный Крест"
Руденко Антонина Борисовна
Сапожникова Инна Владимировна
Сидоренко Олег Александрович
Соколов Дмитрий Викторович
Соснин Евгений Юрьевич
Степанов Борис Иванович
Сурженко Ольга Сергеевна
Тверитнев Арсен Камоевич
Фабрикантова Татьяна Геннадьевна
Частное образовательное учреждение дополнительного профессионального образования "Ростовский областной учебный комбинат Всероссийского общества автомобилистов" (ЧОУ ДПО РОУК ВОА)
Шахбазов Олег Игнатьевич
Шкатова Наталья Владимировна
Авцын Владислав Владимирович
Антоненко Вадим Юрьевич
Аристархов Игорь Владимирович
Ароян Вячеслав Михайлович
Ароян Вячеслав Михайлович
Арутюнов Георгий Артемович
Ассоциация "БК "Ростов-ЮФУ"
Баранова Оксана Анатольевна
Баранова Оксана Анатольевна
Гоптарева Людмила Ивановна
Григорян Артур Манвелович
Дадаева Наталья Анатольевна
ИП Адамова Жанна Александровна
ИП Акопова Светлана Николаевна
ИП Безуглова Лидия Ивановна
ИП Бережная Евгения Ивановна
ИП Кунаков Николай Сергеевич
ИП Меликян Элен Артуровна
ИП Меликян Элен Артуровна
ИП Морозов Олег Стефанович
ИП Москаленко Виталий Владимирович
ИП Шеманович Михаил Эдуардович
Ищенко Ирина Сергеевна
Калоева Анна Сиабандовна
Кешишян Гагик Багишович
Кит Марина Михайловна
Козлова Галина Васильевна
Кузьмицкая Екатерина Владимировна
Логвинов Алексей Владимирович
Маилян Вадим Дмитриевич
Масютина Елена Всеволодовна
Миненкова Анастасия Сергеевна
Морозова Кристина Андреевна
Морозова Кристина Андреевна
Назарян Давид Ашотович
ОАО "Единый информационно-расчетный центр"
ООО "ДарМед"
ООО "Лига Транс"
ООО "МАГНИТЭНЕРГО"
ООО "МАГНИТЭНЕРГО"
ООО "МАГНИТЭНЕРГО"
ООО "МТС ЭНЕРГО"
ООО Промышленная компания "Альянс-Юг"
ООО "ПРОФСЕРВИСТРЕЙД"
ООО "Старт"
ООО "СТРОНГ-Экспорт"
Репенко Татьяна Владимировна
Смычок Лариса Эдуардовна
Управление благоустройства и лесного хозяйства города Ростова-на-Дону
Ханджян Ашот Артурович
Ханджян Ашот Артурович
Черная Наталья Григорьевна
ИП Соловьев Николай Иванович
ООО СП "Дон-Штайн"
ИП Соловьев Николай Иванович
ИП Кобзева Екатерина Юрьевна
ООО "Умный отель"
ООО "ТехноПроф"
ООО "Умный отель"
ООО "Энергосбыт Юга"
ООО "Энергосбыт Юга"
ООО "ЭСК "Эксперт"
АО "Концерн "Покровский"
ООО фирма "Союз"
ООО "Энергосбытовая компания "Энергостандарт"
ООО "МЕГАНЕТ"
Чагаян Неля Федоровна
ООО "Траст Маринер"
ИП Табулов Тимур Юрьевич
ООО " Уютный Двор"
ООО "Патио"
ООО "КЭС"
ООО "КЭС"
Алексеев М.Л., Скарлупин О.Д., Яновский М.Г.
ООО "МАГНИТЭНЕРГО"
ООО "Фаворит"
Алиев Хада Завурбегович
Левичев Сергей Владимирович
Марченко Андрей Владимирович
Долгих Юрий Николаевич
Саутин Игорь Георгиевич
ИП Малинников Константин Леонидович
ИП Малинников Константин Леонидович
Евтушенко Софья Владимировна
ООО "Завтрак-М"
ОАО Страховое ПАО "Ингосстрах"
Пономарев Никита Владиславович
Шемет Алексей Иванович
ООО "Энергосбыт-Первомайский"
ООО "Березка Групп"
Сельскохозяйственное ЗАО "СКВО"
ИП Мушарапова Диана Гумеровна
ИП Ибрагимова Амина Абуязидовна
ООО "ПРИБОЙ"
ООО"ОРГЛИТМАШ"
ИП Даденко Евгений Евгеньевич
ИП Даденко Евгений Евгеньевич
Филимонов Дмитрий Владимирович
ООО "ЕЭС.ГАРАНТ"
Некрасов Владимир Ильич
ИП Моренов Игорь Валерьевич
ИП Седых Иван Николаевич
ИП Седых Иван Николаевич
ИП Чуб Зоя Акимовна
Николаева Елена Евгеньевна
ИП Краснокутский Вадим Николаевич
ИП Чуб Зоя Акимовна
АО "Кавэлектромонтаж"
Николаева Елена Евгеньевна
ИП Бармина Валерия Валентиновна
АО "Альфа-банк"
АО "Альфа-банк"
ООО "Энергосбыт Юга"
АО "СоюзЛифтмонтаж-ЮГ"
Дьяков Сергей Георгиевич
ОАО"Управляющая компания СКЭР"
Письменская Екатерина Сергеевна
ИП Щепилов Олег Иванович
ИП Гумен Людмила Гавриловна
Левичев Сергей Владимирович
ИП Ван Дмитрий Вилориевич
ИП Потян Арина Владимировна
ИП Блинова Нелли Салимовна
Петренко Алла Семеновна
ИП Банникова Галина Сергеевна
ИП Рахманов Темури Сабирович
ИП Рахманов Темури Сабирович
ООО "Компания "Альбион"
ИП Король Татьяна Михайловна
ООО "Аврора Технолоджес"
ИП Король Татьяна Михайловна
ООО "Новая Мода"
ООО "Новая Мода"
ИП Мазур Олег Сергеевич
ИП Белоусов Андрей Олегович
ООО "Дача"
ИП Денисов Игорь Васильевич
ООО "Донлес"
ООО "РУСЭНЕРГОСБЫТ"
Касимов Василий Викторович
ИП Коровайко Ангелина Борисовна
ООО " Уютный Двор"
Раканович Драгомир
ООО "Рента плюс"
Филиппенко Валерий Васильевич
ООО "СПОРТЦЕНТР"
Карпенко Зинаида Николаевна
Некоммерческое Партнерство по управлению инфраструктурой офисного центра "на Чехова, 71"
ИП Вертий Елена Валерьевна
ПАО КБ "Центр-инвест"
Некоммерческое Партнерство по управлению инфраструктурой офисного центра "на Чехова, 71"
ИП Зятиков Аркадий Владимирович
ИП Денисов Игорь Васильевич
ИП Разуваев Вячеслав Викторович
Казаринов Юрий Валерьевич
Кожухов Анатолий Федорович
Марченко Андрей Владимирович
Кожухов Анатолий Федорович
Коноплева Лариса Викторовна
Головатенко Екатерина Вячеславовна
ООО "Альфа-М"
Дуденков Сергей Сергеевич
Сухомлинов Вячеслав Николаевич
Балахнина Лариса Юрьевна
ООО "Паллада"
АО "Русская Инфраструктурная Компания"
ПАО "Ростелеком"
ООО "ДЕГУСТАЖ"
ИП Маркитантов Владимир Олегович
Аксенова Ольга Николаевна
Нестеров Роман Николаевич
Коровина Елена Николаевна
Шварцман Стефания Викторовна
Стародубцева Ирина Александровна
Остапченко Демьян Владимирович
ИП Тимченко Александр Геннадьевич
ФЛ Быстрицкий Сергей Евгеньевич
Центральное духовное управление мусульман Ростовской области
ИП Меликян Мэри Артуровна
ООО "Городское благоустройство"
ИП Панарина Лариса Евгеньевна
ООО "ЭНЕРГОСБЫТ ЮГА"
ПАО "Ростелеком"
Марченко Андрей Владимирович
Баглей Артём Витальевич
Шарухия Виталий Согратович
ПАО "Ростелеком"
ПАО "Ростелеком"
ИП Нефёдов Геннадий Александрович
ООО "Цифровой Медиа-Борд"
ПАО "Ростелеком"
ИП Арутюнян Лерник Альбертович
ИП Бабкин Сергей Павлович
ИП Зятиков Аркадий Владимирович
Стрюкова Светлана Петровна
АО "Русская Инфраструктурная Компания"
ООО"Стоматология на Чехова"
ИП Кравченко Александр Владимирович
Булгурова Татьяна Федоровна
Ильин Александр Федорович
Егоров Александр Александрович
Важничий Андрей Викторович
Слепнев Игорь Петрович
Слепнев Игорь Петрович
Аксентова Варвара Леонидовна
Филиппов Владимир Геннадьевич
ИП Колесников Дмитрий Геннадьевич
ИП Оланова Мария Константиновна
Коротенко Валерий Валерьевич
Слепнев Игорь Петрович
ИП Соловьев Олег Викторович
ИП Киселев Дмитрий Олегович
ИП Корытов Андрей Юрьевич
ИП Какичев Александр Васильевич
ИП Барышников Сергей Иванович
Богатырева Елена Сергеевна
Дбар Ирина Эдуардовна
ИП Садчикова Елена Владимировна
Красностанова Ольга Николаевна
Каспарян Гурген Нерсесович
ИП Данелян Андраник Рубенович
ИП Белякович Леонид Александрович
ИП Жорницкая Екатерина Александровна
ООО "Империя"
ООО "СВИВ"
Войтова Ольга Николаевна
ООО "Интуиция"
Гречишкина Сусанна Ивановна
ИП Алтухова Виктория Руслановна
Ковалев Роман Владимирович
ИП Эреванцев Дмитрий Николаевич
ООО "Дон НТ"
ИП Сазонова Анастасия Дмитриевна
ООО "ПРОФСЕРВИСТРЕЙД"
Ахмедова Сурайя Ахад Кызы
Горяйнова Екатерина Сергеевна
Стародубова Марина Владимировна
ИП Мурадова Ирина Арнольдовна
Скрынская Светлана Николаевна
ООО "Универсал-Стоматолог"
ООО "ВОСТОК"
ФЛ Топальян Галина Мкртычевна
ИП Ермоленко Анатолий Николаевич
ИП Астанин Сергей Николаевич
ООО"Межрегиональная энергосбытовая компания"
ИП Моренов Игорь Валерьевич
</t>
  </si>
  <si>
    <t>Южный филиал ООО "Энерготранс"</t>
  </si>
  <si>
    <t>ПС 35 кВ Р13</t>
  </si>
  <si>
    <t>КЛ 6 кВ №13-02</t>
  </si>
  <si>
    <t>Южный филиал ООО "Энерготранс" 2.3 категории</t>
  </si>
  <si>
    <t>КЛ 6 кВ №13-03</t>
  </si>
  <si>
    <t>МУП "РТК" 3 категория</t>
  </si>
  <si>
    <t>КЛ 6 кВ №13-05</t>
  </si>
  <si>
    <t>ПС 110 кВ РСМ (ГПП1)</t>
  </si>
  <si>
    <t>КЛ 6 кВ Л-17</t>
  </si>
  <si>
    <t>КЛ 6 кВ Л-40</t>
  </si>
  <si>
    <t>КЛ 6 кВ Л-49</t>
  </si>
  <si>
    <t>КЛ 6 кВ Л-55</t>
  </si>
  <si>
    <t>КЛ 6 кВ Л-59</t>
  </si>
  <si>
    <t>КЛ 6 кВ Л-16</t>
  </si>
  <si>
    <t>КЛ 6 кВ Л-56</t>
  </si>
  <si>
    <t>КЛ 6 кВ Л-7</t>
  </si>
  <si>
    <t>КЛ 6 кВ Л-41</t>
  </si>
  <si>
    <t>КЛ 6 кВ Л-34</t>
  </si>
  <si>
    <t>Л-4</t>
  </si>
  <si>
    <t>Л-6</t>
  </si>
  <si>
    <t>ООО «Мастер-Лайн»  1,2,3 категории</t>
  </si>
  <si>
    <t>ПС 110 кВ Р37</t>
  </si>
  <si>
    <t>КЛ 6 кВ №37-08</t>
  </si>
  <si>
    <t>АО  «СЗ «СМУ №1» 1.2 категории</t>
  </si>
  <si>
    <t>КЛ 6 кВ №37-10</t>
  </si>
  <si>
    <t>Ростовская дистанция электроснабжения ЭЧС-102 3 категория</t>
  </si>
  <si>
    <t>КЛ 6 кВ №37-11</t>
  </si>
  <si>
    <t>Ростовская дистанция электроснабжения ЭЧС-102  2.3 категории</t>
  </si>
  <si>
    <t>КЛ 6 кВ №37-04</t>
  </si>
  <si>
    <t>Ростовская дистанция электроснабжения ЭЧС-102  3 категории</t>
  </si>
  <si>
    <t>КЛ 6 кВ №37-17</t>
  </si>
  <si>
    <t>Южный филиала ООО «Энерготранс» ООО "Ростовкомбытоптторг" 3 категория</t>
  </si>
  <si>
    <t>КЛ 6 кВ №37-01</t>
  </si>
  <si>
    <t>КЛ 6 кВ №37-02</t>
  </si>
  <si>
    <t>КЛ 10 кВ №37-53</t>
  </si>
  <si>
    <t>ООО  «Лента» ТК-33 2 категория</t>
  </si>
  <si>
    <t>КЛ 10 кВ №37-55</t>
  </si>
  <si>
    <t>КЛ 10 кВ №37-62</t>
  </si>
  <si>
    <t>КЛ 10 кВ №37-64</t>
  </si>
  <si>
    <t>КЛ 10 кВ №37-56</t>
  </si>
  <si>
    <t xml:space="preserve">Заманская Татьяна Андреевна
ИП Андреева Наталья Викторовна
</t>
  </si>
  <si>
    <t>Л-3750</t>
  </si>
  <si>
    <t>ПАО "ГАЗПРОМ ГАЗОРАСПРЕДЕЛЕНИЕ РОСТОВА-НА-ДОНУ"
ТСЖ "ТРИУМФ"</t>
  </si>
  <si>
    <t>Л-3751</t>
  </si>
  <si>
    <t xml:space="preserve">ИП Федоренко Владимир Михайлович
Кравченко Анна Валентиновна
ИП Строгулин Владимир Владимирович
ИП Федоренко Владимир Михайлович
</t>
  </si>
  <si>
    <t>Л-3757</t>
  </si>
  <si>
    <t>ООО "Велес"
ООО УК "ПОКРОВСКИЙ"</t>
  </si>
  <si>
    <t>Л-3758</t>
  </si>
  <si>
    <t>ООО "Донэнерготранзит"</t>
  </si>
  <si>
    <t xml:space="preserve">ПС 110 кВ Р41 </t>
  </si>
  <si>
    <t>КЛ 6 кВ №41-03</t>
  </si>
  <si>
    <t>КЛ 6 кВ №41-08</t>
  </si>
  <si>
    <t>КЛ 6 кВ №41-11</t>
  </si>
  <si>
    <t>ООО «Донэнерготранзит» АО "Ростовводоканал" КНС, ВНС, ПАО "МТС", 1,2,3 категории</t>
  </si>
  <si>
    <t>ПС 110 кВ Р41</t>
  </si>
  <si>
    <t>КЛ 6 кВ №41-04</t>
  </si>
  <si>
    <t>ООО ДЭТ, ФГБУ "РНИОИ" Минздрава России, Авиационный нститут, ЗАО "Югавиатехснаб, Бомбоубежище, АО "Ростовводоканал", МА ДОУ №239, СРЭС ЦЭС, Ростовский филиал ФГБОУ ВО МГТУ ГА, ООО "Тонвидео-2000"  3категория</t>
  </si>
  <si>
    <t>КЛ 6 кВ №41-22</t>
  </si>
  <si>
    <t xml:space="preserve">ООО "Энергосбыт Юга"
Ашрафьян Игорь Аванесович
ИП Кочканян Сергей Саркисович
Эль-Шериф Фатима Усман
Бабаев Вадим Каримович
ИП Маилян Лия Адамовна
ИП Амерханов Хамзат Аюбович
ООО "Дом"
Каменева Елена Юрьевна
Михайлов Борис Геннадьевич
ООО "Антар"
Мезинова Инга Александровна
Аракелян Артур Борисович,Арутюнова Оксана Александровна
ИП Маилян Лия Адамовна
Мезинов Александр Иванович
Островский Борис Борисович
ЗАО "Донобувь"
ИП Быковский Владимир Алексеевич
Горец Александр Валерьевич
Горец Александр Валерьевич
ООО "Энергосбытовая компания "Энергостандарт"
ООО "Энергосбытовая компания "Энергостандарт"
Региональная общественная организация Культурно-просветительское общество донских и приазовских греков "Танаис"
ИП Чинибалаянц Владимир Григорьевич
Марченко Андрей Владимирович
Левичев Сергей Владимирович
ИП Демиденко Валентина Александровна
Левичев Сергей Владимирович
Мезинов Александр Иванович
Абачараев Закир Рамазанович
ООО "ПУНКТ Е"
ИП Шаповалова Ольга Александровна
ИП Быков Виктор Сергеевич
ООО "Ипподром Ростовский"
ООО "Ипподром Ростовский"
ИП Прибылова Любовь Петровна
ООО "СВИВ"
ИП Нефёдов Геннадий Александрович
ООО "Альфа"
ООО "Миг"
ИП Стеблецов Роман Дмитириевич
Наврузбекова Людмила Саляховна
Ассоциация международных автомобильных перевозчиков
Семагина Любовь Григорьевна
ООО "Цифровой Медиа-Борд"
Мажаров Сергей Валерьевич
Островский Борис Борисович
ООО "АПР-Сити/ТВД"
ИП Валуйскова Виктория Аркадьевна
ООО "Степняк"
Прибылов Владислав Павлович
ООО "ПраймТелекомЮг"
ООО "СВИВ"
ООО "СВИВ"
Кочкар Нешет
Папушникова Ирина Александровна
ООО"Межрегиональная энергосбытовая компания"
ООО "ГОСТ-ЕДА"
Токарев Олег Владимирович
ИП Футерман Борис Михайлович
Геворкян Армен Жораевич
ИП Кочканян Сергей Саркисович
ООО "ЭЛЕ-ГАЗ"
ООО "Клиника Эксперт Ростов"
ИП Полчкова Наталья Филипповна, Полчкова Екатерина Михайловна
ИП Полчкова Наталья Филипповна, Полчкова Екатерина Михайловна
Кравцова Елена Леонидовна
Кочканян Овагим Владимирович
Шабатаева Лия Юнатовна
Меликян Арсен Борисович
ИП Белоусова Наталья Вячеславовна
Баглаев Сергей Васильевич Баглаев Алексей Васильевич Лысаков Владимир Михайлович Зельцер Виталий Викторович
Меликян Арсен Борисович
ООО "НЭК-Ростов"
ООО "МТС ЭНЕРГО"
Фадеев Александр Федорович
ИП Криволевич Евгений Васильевич
Абрамян Артур Владимирович
ООО "АПР-Сити/ТВД"
ИП Мариненко Константин Викторович
ООО "АПР-Сити/ТВД"
ИП РО отделение потилической партии "коммунистическая партия РФ"
Мариненко Константин Викторович
ИП Мамедов Натиг Лятиф Оглы
Хуругова Нафисет Адамовна
ООО "Промышленная энергосбытовая компания"
Тупикина Ольга Игоревна
Ефимченко Игорь Александрович
Хопко Екатерина Сергеевна
ООО "Виклер"
ООО "ПРОФСЕРВИСТРЕЙД"
Шелкоплясова Людмила Ивановна
ГАУ РО "Агентство развития молодежных инициатив"
Местная религиозная организация евангельских христиан "Армия спасения" в г. Ростове-на-Дону
ТСН ИГ "Химик"
ООО "КЭС"
ИП Геворгян Вартан Реникович
ИП Геворгян Вартан Реникович
ИП Пащенко Георгий Валерьевич
ООО "КЭС"
Смирнова Антонина Александровна
ПС ПО "Мелта"
Шульга Сергей Геннадьевич
ООО "Лидер-строй"
ООО "Серпантино"
ОАО "Единый информационно-расчетный центр"
Лисовская Виктория Викторовна
</t>
  </si>
  <si>
    <t>РП-21 от ПС 110 кВ Р1</t>
  </si>
  <si>
    <t>Л-21ф1</t>
  </si>
  <si>
    <t xml:space="preserve">АО "Ростовский научно-исследовательский институт коммунального хозяйства"
ИП Саркисов Феликс Эдуардович
Кагиян Цатур Михайлович
ООО "Золотой Колос-АН"
ООО "Золотой Колос-АН"
ООО "Золотой Колос-АН"
ООО "Золотой Колос-АН"
ООО "ФЛЭШ"
ИП Данелян Андраник Рубенович
ООО "ЭСК "Эксперт"
ООО "Энергосбыт Юга"
Ашрафьян Игорь Аванесович
ИП Кочканян Сергей Саркисович
Эль-Шериф Фатима Усман
Бабаев Вадим Каримович
ИП Маилян Лия Адамовна
ИП Амерханов Хамзат Аюбович
ООО "Дом"
Каменева Елена Юрьевна
Михайлов Борис Геннадьевич
ООО "Антар"
Мезинова Инга Александровна
Аракелян Артур Борисович,Арутюнова Оксана Александровна
ИП Маилян Лия Адамовна
Мезинов Александр Иванович
Островский Борис Борисович
ЗАО "Донобувь"
ИП Быковский Владимир Алексеевич
Горец Александр Валерьевич
Горец Александр Валерьевич
ООО "Энергосбытовая компания "Энергостандарт"
ООО "Энергосбытовая компания "Энергостандарт"
Региональная общественная организация Культурно-просветительское общество донских и приазовских греков "Танаис"
ИП Чинибалаянц Владимир Григорьевич
Марченко Андрей Владимирович
Левичев Сергей Владимирович
ИП Демиденко Валентина Александровна
Левичев Сергей Владимирович
Мезинов Александр Иванович
Абачараев Закир Рамазанович
ООО "ПУНКТ Е"
ИП Шаповалова Ольга Александровна
ИП Быков Виктор Сергеевич
ООО "Ипподром Ростовский"
ООО "Ипподром Ростовский"
ИП Прибылова Любовь Петровна
ООО "СВИВ"
ИП Нефёдов Геннадий Александрович
ООО "Альфа"
ООО "Миг"
ИП Стеблецов Роман Дмитириевич
Наврузбекова Людмила Саляховна
Ассоциация международных автомобильных перевозчиков
Семагина Любовь Григорьевна
ООО "Цифровой Медиа-Борд"
Мажаров Сергей Валерьевич
Островский Борис Борисович
ООО "АПР-Сити/ТВД"
ИП Валуйскова Виктория Аркадьевна
ООО "Степняк"
Прибылов Владислав Павлович
ООО "ПраймТелекомЮг"
ООО "СВИВ"
ООО "СВИВ"
Кочкар Нешет
Папушникова Ирина Александровна
ООО"Межрегиональная энергосбытовая компания"
ООО "ГОСТ-ЕДА"
Токарев Олег Владимирович
ИП Футерман Борис Михайлович
Геворкян Армен Жораевич
ИП Кочканян Сергей Саркисович
ООО "ЭЛЕ-ГАЗ"
ООО "Клиника Эксперт Ростов"
ИП Полчкова Наталья Филипповна, Полчкова Екатерина Михайловна
ИП Полчкова Наталья Филипповна, Полчкова Екатерина Михайловна
Кравцова Елена Леонидовна
Кочканян Овагим Владимирович
Шабатаева Лия Юнатовна
Меликян Арсен Борисович
ИП Белоусова Наталья Вячеславовна
Баглаев Сергей Васильевич Баглаев Алексей Васильевич Лысаков Владимир Михайлович Зельцер Виталий Викторович
Меликян Арсен Борисович
ООО "НЭК-Ростов"
ООО "МТС ЭНЕРГО"
Фадеев Александр Федорович
ИП Криволевич Евгений Васильевич
Абрамян Артур Владимирович
ООО "АПР-Сити/ТВД"
ИП Мариненко Константин Викторович
ООО "АПР-Сити/ТВД"
ИП РО отделение потилической партии "коммунистическая партия РФ"
Мариненко Константин Викторович
ИП Мамедов Натиг Лятиф Оглы
</t>
  </si>
  <si>
    <t>Л-21ф11</t>
  </si>
  <si>
    <t xml:space="preserve">ИП Кочканян Сергей Саркисович
Эль-Шериф Фатима Усман
Бабаев Вадим Каримович
ИП Маилян Лия Адамовна
ИП Амерханов Хамзат Аюбович
ООО "Дом"
Каменева Елена Юрьевна
Михайлов Борис Геннадьевич
ООО "Антар"
Мезинова Инга Александровна
Аракелян Артур Борисович,Арутюнова Оксана Александровна
ИП Маилян Лия Адамовна
Мезинов Александр Иванович
Островский Борис Борисович
ЗАО "Донобувь"
ИП Быковский Владимир Алексеевич
Горец Александр Валерьевич
Горец Александр Валерьевич
ООО "Энергосбытовая компания "Энергостандарт"
ООО "Энергосбытовая компания "Энергостандарт"
Региональная общественная организация Культурно-просветительское общество донских и приазовских греков "Танаис"
ИП Чинибалаянц Владимир Григорьевич
Марченко Андрей Владимирович
Левичев Сергей Владимирович
ИП Демиденко Валентина Александровна
Левичев Сергей Владимирович
Мезинов Александр Иванович
Абачараев Закир Рамазанович
ООО "ПУНКТ Е"
ИП Шаповалова Ольга Александровна
ИП Быков Виктор Сергеевич
ООО "Ипподром Ростовский"
ООО "Ипподром Ростовский"
ИП Прибылова Любовь Петровна
ООО "СВИВ"
ИП Нефёдов Геннадий Александрович
ООО "Альфа"
ООО "Миг"
ИП Стеблецов Роман Дмитириевич
Наврузбекова Людмила Саляховна
Ассоциация международных автомобильных перевозчиков
Семагина Любовь Григорьевна
ООО "Цифровой Медиа-Борд"
Мажаров Сергей Валерьевич
Островский Борис Борисович
ООО "АПР-Сити/ТВД"
ИП Валуйскова Виктория Аркадьевна
ООО "Степняк"
Прибылов Владислав Павлович
ООО "ПраймТелекомЮг"
ООО "СВИВ"
ООО "СВИВ"
Кочкар Нешет
Папушникова Ирина Александровна
ООО"Межрегиональная энергосбытовая компания"
ООО "ГОСТ-ЕДА"
Токарев Олег Владимирович
ИП Футерман Борис Михайлович
Геворкян Армен Жораевич
ИП Кочканян Сергей Саркисович
ООО "ЭЛЕ-ГАЗ"
ООО "Клиника Эксперт Ростов"
ИП Полчкова Наталья Филипповна, Полчкова Екатерина Михайловна
ИП Полчкова Наталья Филипповна, Полчкова Екатерина Михайловна
Кравцова Елена Леонидовна
Кочканян Овагим Владимирович
Шабатаева Лия Юнатовна
Меликян Арсен Борисович
ИП Белоусова Наталья Вячеславовна
Баглаев Сергей Васильевич Баглаев Алексей Васильевич Лысаков Владимир Михайлович Зельцер Виталий Викторович
Меликян Арсен Борисович
ООО "НЭК-Ростов"
ООО "МТС ЭНЕРГО"
Фадеев Александр Федорович
ИП Криволевич Евгений Васильевич
Абрамян Артур Владимирович
ООО "АПР-Сити/ТВД"
ИП Мариненко Константин Викторович
ООО "АПР-Сити/ТВД"
ИП РО отделение потилической партии "коммунистическая партия РФ"
Мариненко Константин Викторович
ИП Мамедов Натиг Лятиф Оглы
Хуругова Нафисет Адамовна
ООО "Промышленная энергосбытовая компания"
Тупикина Ольга Игоревна
Ефимченко Игорь Александрович
Хопко Екатерина Сергеевна
ООО "Виклер"
ООО "ПРОФСЕРВИСТРЕЙД"
Шелкоплясова Людмила Ивановна
ГАУ РО "Агентство развития молодежных инициатив"
Местная религиозная организация евангельских христиан "Армия спасения" в г. Ростове-на-Дону
ТСН ИГ "Химик"
ООО "КЭС"
ИП Геворгян Вартан Реникович
ИП Геворгян Вартан Реникович
</t>
  </si>
  <si>
    <t>Л-21ф20</t>
  </si>
  <si>
    <t>ООО «ССП ГЕНОФОНД»</t>
  </si>
  <si>
    <t>ПС 110 кВ Р12</t>
  </si>
  <si>
    <t>КЛ 6 кВ №12-24</t>
  </si>
  <si>
    <t>Нагрузка также входит в энергорайон «Фортуна» и энергорайон «транзит 110 кВ Р5 - Р12 - Р1»
Присоединения для ротации по п.1 Протокола ФШ №02-2025 от 11.11.2025</t>
  </si>
  <si>
    <t>ООО «УК Ростовские кварталы» быт  1.2 категории</t>
  </si>
  <si>
    <t>КЛ 6 кВ №12-25</t>
  </si>
  <si>
    <t>Нагрузка также входит в энергорайон «Фортуна»</t>
  </si>
  <si>
    <t>КЛ 6 кВ №12-34</t>
  </si>
  <si>
    <t>КЛ 6 кВ №12-37</t>
  </si>
  <si>
    <t>КЛ 6 кВ №12-43</t>
  </si>
  <si>
    <t>КЛ 6 кВ №12-11</t>
  </si>
  <si>
    <t xml:space="preserve">ООО «Монолит»      1.2 категории                                              </t>
  </si>
  <si>
    <t>КЛ 6 кВ №12-22</t>
  </si>
  <si>
    <t>КЛ 6 кВ №12-23</t>
  </si>
  <si>
    <t>Л-1214</t>
  </si>
  <si>
    <t>Л-1226</t>
  </si>
  <si>
    <t xml:space="preserve">ИП ИП ОСТРОУШКО КАРИНА ВЛАДИМИРОВНА
ООО Общество с ограниченной ответственностью "ДОН-МОТОРС"
ИП АХМЕДОВА НАЗАКЕТ БАЛАБИКОВНА
ООО ООО "БЦ Форте"
ООО ООО "БЦ Форте"
ООО ООО "БЦ Форте"
ИП Самсонова Юлия Сергеевна
ИП ДОМАНСКИЙ ТИМУР ФЕЛИКСОВИЧ
ИП Индивидуальный предприниматель Хачатурян Артур Каренович
ООО Общество с ограниченной ответственностью "Научно-производственный центр "Космос-2"
ООО Общество с ограниченной ответственностью "Аудиторская фирма "Центр-Аудит"
ИП Индивидуальный предприниматель Кузнецова Кристина Геннадиевна
ИП Индивидуальный предприниматель Кузнецова Кристина Геннадиевна
ИП ИП Алтухов Владимир Сергеевич
ООО "НЭК" О
ИП ПЕРЕПЕЧАЕВА АННА НИКОЛАЕВНА
ИП Индивидуальный предприниматель Шестакова Людмила Валентиновна
ИП ИП ЦИКУНОВА ЛЮДМИЛА АРКАДЬЕВНА
ООО "ЕЭС.ГАРАНТ"
ООО "ЕЭС.ГАРАНТ"
Хбликян Карапет Аршалуисович
ИП ИП ЛИТВАК ЛЕОНИД ИГОРЕВИЧ
ПОПОВА ЛЮДМИЛА ВАСИЛЬЕВНА
АО "КОНТИНЕНТ"
АО "КОНТИНЕНТ"
ООО "РУМИД"
ИП Индивидуальный предприниматель ГОЛЬЦ ЕЛЕНА МИХАЙЛОВНА
ООО "КЭС" О
ООО "КЭС" О
ИП Егоров Андрей Анатольевич
ООО "КЭС" О
ООО НПО "ИНФОРМАТИКА"
ИП БЕЗУГЛОВ АЛЕКСЕЙ НИКОЛАЕВИЧ
ИП МИНДРУЛ АЛЕКСАНДР ДМИТРИЕВИЧ
ИП АДЕЛЬХАНОВА ЭММА СЕМЕНОВНА
ИП Галустов Тигран Эрнестович
ИП ГАЙДУК ЕЛЕНА АЛЕКСАНДРОВНА
ИВАКИН ЕВГЕНИЙ КОНСТАНТИНОВИЧ
ИП СИРОВАТКО ЮРИЙ НИКОЛАЕВИЧ
ООО ООО " АЛЬФА-М"
КАНТОР НАТАЛЬЯ ОЛЕГОВНА
ООО "МАГНИТЭНЕРГО"
ООО "НАША МАРКА"
ООО "РУМИД"
ООО "ОКРУЖНОЙ ЦЕНТР НОВЫХ МЕДИЦИНСКИХ ТЕХНОЛОГИЙ"
ИП РАХМАНОВ ТЕМУРИ САБИРОВИЧ
ООО "КЭС"
ООО ООО "ПРАЙМ ТЕЛЕКОМ ЮГ"
ИП ИП ГАРКУША О.А.
ООО ООО "СИЛ-МУЛЬТИ-ГРУПП"
ООО Общество с ограниченной ответственностью "ГеоТехРешения"
ООО "МАГНИТЭНЕРГО"
ООО "КЭС"
ДЮКОВ МАКСИМ АЛЬБЕРТОВИЧ
ИП ИП ГАЛЯНИЦКАЯ НАТАЛЬЯ ВАСИЛЬЕВНА
ИП Индивидуальный предприниматель Авилов Максим Николаевич
ИП Зорин Алексей Валерьевич
Новиков Геннадий Евгеньевич
МКУ "ЗАЩИТА И БЕЗОПАСНОСТЬ"
ООО ООО "ДОНПРОМПРОДСНАБ"
ПОВАЖНАЯ СВЕТЛАНА АНАТОЛЬЕВНА
ООО "МАГНИТЭНЕРГО"
ИП ЧОГОВАДЗЕ МАЛХАЗИ ШАЛВОВИЧ
ООО ООО "ДИВАЙС"
ООО "КЭС"
ИП Хади Роман Ахмедович
ГРУШИН ОЛЕГ ПЕТРОВИЧ
СЕИН ВЛАДИМИР ИВАНОВИЧ
МБУ МБУ "ЦЕНТР КУЛЬТ. И СПОРТА"
РОСТОВСКИЙ ОБЛАСТНОЙ СОЮЗ ПОТРЕБИТЕЛЬСКИХ ОБЩЕСТВ
ООО ООО "БУКЭП"
ООО "ЭНЕРГОСБЫТ ЮГА"
ИП ИП САЯДЯН ГРИША ГЕГАМОВИЧ
ИП МАНУИЛОВ ВИТАЛИЙ АЛЕКСАНДРОВИЧ
ООО ООО "Предприятие "УДАЧА"
САРИБЕКЯН ГРАЧИК ГОРГИНОВИЧ
ИП САРИБЕКЯН АРТУР ГРАЧИКОВИЧ
ИП СТАРЦЕВА ЕЛЕНА ВИКТОРОВНА
ИП Индивидуальный предприниматель Величко Дмитрий Алексеевич
ГАМАН НИКОЛАЙ ВАСИЛЬЕВИЧ
ИП ИП РООТ ОЛЬГА ВЛАДИМИРОВНА
ИП ПОПОВ АЛЕКСАНДР НИКОЛАЕВИЧ
ИГНАТЮК ГРИГОРИЙ ЛЕОНИДОВИЧ
ИП ГОРЯИНОВА ЕКАТЕРИНА СЕРГЕЕВНА
ИП ИП ТАРУСОВ ДМИТРИЙ ВЛАДИМИРОВИЧ
ИП ИП БОЙЧЕНКО ЕВГЕНИЯ ВАЛЕРЬЕВНА
ИП Марченко Антон Вячеславович
МКК Муниципальное казенное предприятие "Ростгорсвет"
ООО Общество с ограниченной ответственностью "Научно-производственный центр "Космос-2"
ООО "ЭНЕРГОСБЫТ ЮГА"
ИП Маслова Наталья Сергеевна
ИП ИП БЕГДАЙ ИРИНА АЛЕКСЕЕВНА
ИП ИП БЕГДАЙ ИРИНА АЛЕКСЕЕВНА
ИП ИП ГАЛЯНИЦКАЯ НАТАЛЬЯ ВАСИЛЬЕВНА
ИП ИП БЕГДАЙ ИРИНА АЛЕКСЕЕВНА
ООО Общество с ограниченной ответственностью "РЕМСТРОЙ"
ИП Индивидуальный предприниматель Зейдляева Татьяна Зосимовна
ФЕДЧЕНКО СЕРГЕЙ АЛЕКСАНДРОВИЧ
ИП МЕЛЬНИК СТЕПАН АДАМОВИЧ
ООО "МАГНИТЭНЕРГО"
ГУЗ "ЦЕНТР МЕДИЦИНСКИЙ МОБИЛИЗАЦИОННЫХ РЕЗЕРВОВ "РЕЗЕРВ" РО
ФГБОУ ФГБОУ ВО РостГМУ Минздрава России
ИП Горлова Елена Михайловна, Юрковская Наталья Александровна
ДЕНИКИНА ОЛЬГА ГЕОРГИЕВНА
ИП КРАВЦОВА ЕЛЕНА ЛЕОНИДОВНА
КАРПЕНКО НАТАЛЬЯ РОДИОНОВНА
ИП ИП АЛЕКСАНДРОВ АЛЕКСАНДР АЛЕКСАНЛРОВИЧ
ИП ДУДАКОВА МАРГАРИТА ЯКОВЛЕВНА, ГОНЧАРОВ СТАНИСЛАВ ЯКОВЛЕВИЧ
ИП МАМЕДОВА ВАЛЕНТИНА ПЕТРОВНА
ИП ОВЧИННИКОВА СВЕТЛАНА ПАВЛОВНА
ИП Индивидуальный предприниматель Синицын Александр Владимирович
ООО ООО "ПАЛЛАДА"
ООО Общество с ограниченной ответственностью "Отель "Ростов"
ООО Общество с ограниченной ответственностью "Отель "Ростов"
ИП РАХМАНОВ ТЕМУРИ САБИРОВИЧ
ИП РАХМАНОВА НАТО ЯКОБОВНА
ИП РОЗИНА ИРИНА АЛЕКСАНДРОВНА
ООО "МАГНИТЭНЕРГО"
ИП Зыкова Татьяна Георгиевна
ФГБОУ ФЕДЕРАЛЬНОЕ ГОСУДАРСТВЕННОЕ БЮДЖЕТНОЕ УЧРЕЖДЕНИЕ "РОССИЙСКОЕ ЭНЕРГЕТИЧЕСКОЕ АГЕНТСТВО" МИНИСТЕРСТВА ЭНЕРГЕТИКИ РОССИЙСКОЙ ФЕДЕРАЦИИ
ОКИШЕВ ЕВГЕНИЙ ВЛАДИСЛАВОВИЧ
ИП ИП Мнацаканян Семен Эдуардович
ИП БУРХОВЕЦКАЯ ЮЛИЯ ВИКТОРОВНА
ИП ФРОЛОВА ИРИНА НИКОЛАЕВНА
ООО ООО " АГРОТОРГ"
ИП Бикбау Ольга Леонидовна
ООО ООО "ДЕНТАЛ СПА"
ЯСЬКО НАТАЛЬЯ БОРИСОВНА
ИП ХБЛИКЯН ГАЛИНА ОВАНЕСОВНА
ИП ТОЧИЛКИНА ВЕРА ВЛАДИМИРОВНА
ИП ВЕНТИМИЛЛА-АЛОНСО ВИКТОР АНРИКЕВИЧ
ИП ИП ЗАПОРОЖЕЦ ВЛАДИМИР ПЕТРОВИЧ
ИП РАХМАНОВ ТЕМУРИ САБИРОВИЧ
ИП РАХМАНОВ ТЕМУРИ САБИРОВИЧ
ИП КАРЯН ЕЛЕНА АЛЕКСАНДРОВНА
ИП Индивидуальный предприниматель Моренов Игорь Валерьевич
ИП РОМАСОВА Т.Н.
ФГБОУ ФГБУ "ЦЖКУ" МИНОБОРОНЫ РОССИИ
ООО Общество с ограниченной ответственностью "Отель "Ростов"
ООО Общество с ограниченной ответственностью "Союз"
ИП ИВАНОВ ЕВГЕНИЙ НИКОЛАЕВИЧ
ДАВРУШЕВ ШАВКАТ АЛЯТДИНОВИЧ
ООО ООО "ЖИЛОЙ КОМПЛЕКС МЕГА"
ООО "ОКРУЖНОЙ ЦЕНТР НОВЫХ МЕДИЦИНСКИХ ТЕХНОЛОГИЙ"
ИП ФЕДОРОВ АЛЕКСЕЙ МИХАЙЛОВИЧ
САРИБЕКЯН ГРАЧИК ГОРГИНОВИЧ
ИП ИП БЕГДАЙ ИРИНА АЛЕКСЕЕВНА
ООО Общество с ограниченной ответственностью "АПР-Сити/ТВД"
ИП Овчинников Сергей Николаевич
РЕЛИГИОЗНАЯ АССОЦИАЦИЯ ЦЕРКВИ ИИСУСА ХРИСТА СВЯТЫХ ПОСЛЕДНИХ ДНЕЙ В РОССИИ
ИП Индивидуальный предприниматель НАРОЯН АРТУШ АРАМОВИЧ
ООО ООО "БЦ Форте"
ООО "СК - НЕДВИЖИМОСТЬ-2"
ПАО "РОСТЕЛЕКОМ"
АО "ЮВЭнергочермет"
ООО НПП "НОБИГАЗ"
АНДРИЕВСКАЯ ЖАННА ВИКТОРОВНА
ООО Общество с ограниченной ответственностью "Отель "Ростов"
ИП ХАЧИКЯН САРКИС ЕГИЯЕВИЧ
ИП ИП ДОЛГОВА ГАЛИНА ВИКТОРОВНА
ФЕДЧЕНКО СЕРГЕЙ АЛЕКСАНДРОВИЧ
ИП ГИРЯ ОЛЕГ АНАТОЛЬЕВИЧ
ООО ООО " Производственный Комплекс ДонТеплоЭнергоСтрой"
ООО Общество с ограниченной ответственностью "Сентябрь 17"
ИП ИП ЛИТВАК ЛЕОНИД ИГОРЕВИЧ
ИП СЛЕСАРЕНКО ЛАРИСА БОРИСОВНА
ООО "АКВАРИУМ"
НОЖКИН АНАТОЛИЙ ВАСИЛЬЕВИЧ
ООО "СК - НЕДВИЖИМОСТЬ-2"
ИП ИП АВДЕЕВ ВАЛЕРИЙ ЛЕОНИДОВИЧ
ИП Индидвидуальный предприниматель Козлова Надежда Александровна
ИП ИВАНОВ ЕВГЕНИЙ НИКОЛАЕВИЧ
ООО "КЛИНИКА ПРОФЕССОРА БУШТЫРЕВОЙ"
ИП Индивидуальный предприниматель Зыкова Татьяна Сергеевна
ООО "РУМИД"
АО "КОНТИНЕНТ"
КАРПЕНКО НАТАЛЬЯ РОДИОНОВНА
ИП ДМИТРИЕВ ФЕДОР ФЕДОРОВИЧ
МАНУКЯН В.Г.
ИП ИП ШАМИ ШАЛАБИ МОХАМАД
ПОЛЯКОВ ДМИТРИЙ ВИКТОРОВИЧ
ИП Индивидуальный предприниматель Ермишкин Алексей Витальевич
ООО Общество с ограниченной ответственностью "АПР-Сити/ТВД"
ИП ТРЕЩЕВ ВИКТОР СЕРГЕЕВИЧ
ООО "МеталлЭнергоресурс"
ООО "МеталлЭнергоресурс"
ИП Глушко Людмила Николаевна
ООО "Управляющая компания "Пять морей"
ИП Пакус Наталья Владимировна
ООО "Трейд Моторс"
ООО "Трейд Моторс"
ООО "Энергосбытовая компания "Энергостандарт"
ЗАО РПКФ "Ростов-Дон"
ООО "Энергосбытовая компания "Энергостандарт"
ООО "Энергосбытовая компания "Энергостандарт"
ЗАО "Ростовский завод коммунального оборудования"
ООО "Дрожжевой завод"
ИП Поповьян Владимир Саркисович
ИП Сумятина Галина Ивановна
ИП Корсакова Евгения Александровна
ИП Агишев Вахтанг Мусаевич
ООО "Центр Медицинских Технологий"
ООО "Строительно-инвестиционная компания "ДомаДона"
ИП Задоркина Анастасия Валерьевна
ИП Агишев Вахтанг Мусаевич
Кужелев Игорь Давыдович
ООО "Строительно-инвестиционная компания "ДомаДона"
ИП Трофимов Владимир Геннадьевич
Басмаджан Эдуард Юрьевич
ИП Трофимов Владимир Геннадьевич
Заргарян Камо Артемович
ИП Карапетян Артур Ханамири
ООО "МАТАДОР"
Частное учреждение высшего образования "Южно-Российский Гуманитарный институт"
ООО "Контур-м"
ИП Вертий Екатерина Юрьевна
Эрганова Софья Кеворковна
ИП Вальдман Леонид Ефимович
Воробьев Николай Васильевич
Бадзгарадзе Юлия Дмитриевна
ООО "РЕНЕССАНС"
ИП Оланов Григорий Альбертович
ООО "Диализный центр "НЕФРОС-ДОН"
ИП Добролежа Инна Евгеньевна
Петросян Зинаида Андрониковна
ООО "Кордон"
ООО "ТЕМП"
ИП Трофимова Марина Григорьевна
Антонян Е.В. Воскобойников С.И. Хараян Е.К. Томилин И.С.
ООО "Энерджи Груп"
ООО "Энерджи Груп"
ООО "КЭС"
ООО "Ростовский Центр Управления Недвижимостью"
ООО "Ростовский Центр Управления Недвижимостью"
Карапетян Нарине Робертовна
ИП Медянникова Жанна Васильевна
ООО "УВЕРЕННОСТЬ"
ИП Полынцева Галина Николаевна
ООО "Рось-М"
Потяка Наталия Петровна
Шаповалова Ольга Александровна
ИП Вертий Елена Валерьевна
Писарев Владимир Николаевич
ИП Шеремет Светлана Николаевна
Сичинава Бабуца Смеловна, Cичинава Иварбей Рушбеевич, Cичинава Миларик Рушбеевич
ИП Мирошниченко Вера Николаевна
ИП Накопия Борис Борисович
ООО "ПУНКТ Е"
ООО "МАГНИТЭНЕРГО"
ИП Белоусов Евгений Павлович
ПАО "ТНС энерго Кубань"
Кунакова Вера Николаевна
Саркисян Владик Исмаилович
Таракановский Иван Евгеньевич
ИП Мирошниченко Вера Николаевна
ООО "КЭС"
ООО "Датум Групп"
ООО "КЭС"
ООО "КЭС"
ООО "Сбытовая компания Юг"
ООО "КЭС"
ИП Дрейзина Яна Валентиновна
ИП Хбликян Анаида Арсеновна
ИП Вертий Елена Валерьевна
ООО "Рестком"
Хбликян Карапет Аршалуисович
Воронежская Виктория Валериевна
ООО Специализированный застройщик "Корифей"
АО "Русские Башни"
Рудник Екатерина Геннадьевна
ИП Арутюнян Рафаел Рубенович
ИП Бахтеев Олег Айратович
Шапошников Валерий Владимирович
ООО "Строительно-инвестиционная компания "ДомаДона"
ПАО "Ростелеком"
ИП Ермилов Дмитрий Александрович
ИП Черных Виталий Александрович
ООО"Многоотраслевая производственно-коммерческая фирма "ИСМА
ИП Мартиросян Аркадий Аксендович
ИП Хасмамедов Гияс Хасмамед Оглы
Красников Виталий Сергеевич
ИП Таржиманов Альберт Сагателович
Колесников Игорь Валерьевич
ООО "Технолоджи"
ИП Бабаян Норайр Шимшадович
Пятницына Нина Витальевна
Чувараян Мардирос Акопович
Чагаян Яков Гавриелович
ИП Асташин Александр Юрьевич
ООО "ЮгИнформЦентр"
Марченко Андрей Владимирович
Чернухин Игорь Викторович
Хашба Беслан Викторович
ИП Чабровский Виктор Вячеславович
ИП Арбузов Анатолий Владимирович.
ИП Злакоманов Алексей Сергеевич
Кухаренко Николай Иванович
ПАО "Ростелеком"
ООО "Чайка"
ПАО "Ростелеком"
Калиниченко Алексей Васильевич
Павленков Александр Брониславович
Корнилова Виктория Викторовна
Костенко Ольга Александровна
ООО юридическая фирма "Бизнес Дизайн"
ИП Нагиев Арзу Ризван Оглы
ООО "ПраймТелеком Юг"
Бондаренко Наталья Геннадьевна
ООО "Региональное управление недвижимым имуществом"
Клепкер Раиса Наумовна
Григорьев Валерий Владимирович
Ли Светлана Витальевна
Губанов Игорь Владимирович
Гаражный кооператив "Темерник"
Никитенко Ольга Петровна
ИП Ляшенко Константин Юрьевич
Иванникова Алла Павловна
ИП Акимова Гаянэ Евгеньевна
Бочаров Сергей Анатольевич
ИП Карташева Елена Сергеевна
Больбасов Александр Николаевич
ООО "ПраймТелеком Юг"
Белов Сергей Владимирович
ИП Куделина Валентина Николаевна
ИП Сопова Любовь Александровна
Авакян Хасе Манвеловна
Нардеков Геннадий Олегович
Рудь Валерий Николаевич
Нардеков Геннадий Олегович
ИП Хазова Светлана Дмитриевна
ИП Ложников Игорь Александрович.
Чудайкина Елена Вячеславовна
Григоренко Вячеслав Владимирович
Арцруни Инга Георгиевна
Баранова Зинаида Петровна
Радченко Нина Васильевна
Бородовская Мария Александровна
ПАО "Ростелеком"
ООО "Джи ЭС"
Литина Лидия Викторовна
ПАО "Ростелеком"
Шелепова Анастасия Германовна
Ткаченко Надежда Федоровна
Шелепова Анастасия Германовна
Школьник Аким Вадимович
Козлова Надежда Александровна
Вартанян Вартан Юрьевич
Дьякова Ирина Владимировна
ИП Добролежа Инна Евгеньевна
Павловская Тамара Григорьевна
Айвазян Сейран Альбертович
ИП Дмитриев Анатолий Валерьевич
Федотов Василий Викторович
Домницкий Сергей Владимирович
Збыковский Валерий Николаевич
ООО "ЭЛЕ-ГАЗ"
Савченко Денис Анатольевич
ИП Шумеев Павел Андреевич
АО "Русские Башни"
Немировская Александра Леонидовна
Беликова Валентина Ивановна
Бопко Алексей Николаевич
Маркарян Аветик Артюшович
ИП Бабаян Паруйр Мкртычевич
Осипов Сергей Робертович
ООО "Бергиса"
ООО"Многоотраслевая производственно-коммерческая фирма "ИСМА
ИП Патеев Равиль Харисович
Курандова Злата Борисовна
ИП Сухомлинов Вячеслав Николаевич
ИП Грюкова Ирина Александровна
Клименко Людмила Георгиевна
Полонская Елена Викторовна
Рубинский Олег Владимирович
Аксёнова Оксана Владимировна
ИП Хасмамедов Гияс Хасмамед Оглы
ПАО "Ростелеком"
ИП Абачараев Рамазан Закирович
Чебан Василий Михайлович
Зайцева Алиса Юрьевна
Ерошенко Кирилл Юрьевич
ИП Бедросов Арменак Михайлович
ИП Карапетян Мамикон Агаси
ИП Товмасян Артур Хачатурович
Перегудов Владимир Владимирович
ООО "ПраймТелеком Юг"
ИП Стрельцов Андрей Иванович
ИП Васильев Алексей Сергеевич
ИП Кесельман Сергей Григорьевич
ИП Ковалев Михаил Анатольевич
ИП Стрельцов Андрей Иванович
Бутляр Елена Викторовна
ИП Ковалев Михаил Анатольевич
ИП Ковалев Михаил Анатольевич
ИП Ковалев Михаил Анатольевич
ИП Ковалев Михаил Анатольевич
ИП Костин Сергей Анатольевич, Бутляр Татьяна Николаевна
ПАО "Ростелеком"
ИП Саргсян Арсен Шаликоевич
ГСПК "Сапфир"
Веревкин Сергей Петрович
Федосеев Даниил Дмитриевич
ИП Насибян Денис Валерикович
ИП Заварская Екатерина Игоревна
ООО " ГеоДом"
ПАО "Ростелеком"
Коновалов Владлен Михайлович, Чаава Михаил Мегонович
Михайлова Марина Ивановна
ООО "Паллада"
ИП Товмасян Артур Хачатурович
Гончар Татьяна Дмитриевна
ООО "ЕвроСтрой"
ПАО "Ростелеком"
АО "Русская Инфраструктурная Компания"
Сапронова Мила Ивановна
ИП Медянникова Жанна Васильевна
ИП Ряднова Нонна Сергеевна
Шелепов Герман Владимирович
ИП Маркарян Аветик Артюшович
ИП Семенов Александр Сергеевич
Колесников Игорь Валерьевич
Абакарова Наталья Валерьевна
Частное учреждение высшего образования "Южно-Российский Гуманитарный институт"
Дидковская Елена Васильевна
Кужелев Игорь Давыдович
Корниенко Елена Алексеевна
ИП Хачатурян Михаил Каренович
ИП Вертий Елена Валерьевна
ИП Дмитришин Михаил Васильевич
ИП Дмитришин Михаил Васильевич
Пищулина Екатерина Сергеевна
ООО "ЕЭС.ГАРАНТ"
ИП Кожухов Александр Валентинович, Кадякин Юрий Константинович
Маркарян Анаид Борисовна
Винник Александр Валентинович
Авакян Альберт Паркевович
Железнякова Антонина Вениаминовна
ООО "Горизонт-АДВ"
ООО "МТС ЭНЕРГО"
Тюнин Дмитрий Станиславович
ООО "ЕЭС.ГАРАНТ"
ООО "КЭС"
Лурье Алина Гаврииловна
ИП Вертий Екатерина Юрьевна
Войтешонок Екатерина Владимировна
Войтешонок Екатерина Владимировна
Ильяшенко Мария Георгиевна
ИП Еремчук Лиана Ионасовна
Кочергин Дмитрий Александрович
Терещенко Даниил Геннадьевич
ИП Калашников Олег Викторович
Заморий Алексей Викторович
Войнова Нина Витальевна
ООО"ПАРА-Х"
ООО "Ника и К"
Конозов Андрей Александрович
ООО "ЛоНа"
ООО Специализированный застройщик "Корифей"
Машдиев Абдылхарун Машдиевич
Региональная общественная организация "Творческий союз художников "Авангард"
РО ВТОО "Союз художников России"
Ростовское областное отделение общероссийской общественной организации "Союз журналистов России"
Пивоваров Игорь Борисович
Болдарева Марина Александровна
Эрганова Софья Кеворковна
Дрейзина Яна Валентиновна
ООО "Энерджи Груп"
ООО "Энерджи Груп"
ООО "Ростовская Энергосбытовая Компания"
ИП Пащенко Георгий Валерьевич
ООО "ПраймТелеком Юг"
ООО МП "Союз"
Парамонов Роман Дмитриевич
ИП Карчава Ираклий Александрович
Сизова Екатерина Владимировна
ООО "КЭС"
ИП Карчава Ираклий Александрович
ООО "КЭС"
ИП Пак Алексей Афанасьевич
Аникеева Елена Борисовна
ООО "КЭС"
ИП Вартанян Самвел Ервандович
Гагацев Александр Георгиевич
Бессарабова Надежда Григорьевна
Остановская Елена Эдуардовна
ООО Фирма"Акант"
ООО "КЭС"
Харитонов Андрей Викторович
Гинсбург Наталья Николаевна
Чигрина Галина Ильинична
Калашников Виктор Николаевич
ИП Петрова Майя Андреевна
Нестерова Иветта Владимировна
ИП Хачикян Ара Артаваздович
Фальчикова Ирина Александровна
Хамаян Роланд Ашотович
ИП Товмасян Артур Хачатурович
Омарова Галимат Магомедовна
Ширшов Владимир Юрьевич
ООО "Альфа-М"
Хабахов Артур Акимович
ООО "ПРОФСЕРВИСТРЕЙД"
Наумов Юрий Владимирович
Белорусевич Вячеслав Петрович
ИП Трофимов Владимир Геннадьевич
ООО "МТС ЭНЕРГО"
Принцевская Мария Валерьена
ООО "ЛоНа"
ИП Журбина Ирина Дмитриевна
ООО коммерческий банк "Ростфинанс"
ООО "СВО"
Козлова Нонна Александровна, Осипова Татьяна Леонидовна
Хачатурян Карен Саркисович
ООО "ЭЛЕ-ГАЗ"
ИП Моренов Игорь Валерьевич
Литвинов Александр Иванович
Саморегулируемая организация Ассоциация "Гильдия проектных организаций Южного округа"
Кашликов Сергей Николаевич
Мехтиева Анна Алексеевна
Акаева Зумруд Амирхановна
Галий Юрий Александрович
ИП Иванова Наталья Анатольевна
ООО "ЕЭС-Гарант"
ИП Арутюнян Алексей Гагикович
ООО "НЭК"
Селиванов Николай Николаевич
Бархо Анжела Юрьевна
Дымов Александр Степанович
ИП Мелконова Анна Владимировна
Жванко Владимир Петрович
Ленский Давид Сергеевич
Болдарева Мария Владимировна
ПАО "Сбербанк России"
Кейян Артур Жирайрович
Жванко Владимир Петрович
Пожогин Михаил Юрьевич
Крнчоян Владимир Крнчикович
Ростовское областное отделение Общероссийской общественной организации ВДПО
Коряко Анна Георгиевна
ИП Черных Анна Петровна
ИП Шишкина Алла Серафимовна
Грушин Олег Петрович
ООО "КЭС"
ООО "КЭС"
ИП Ефименко Александр Олегович
Беспоясный Виктор Александрович
Ерошенко Ольга Леонидовна
ООО "НЭК"
Антонюк Александр Владимирович
ООО ОЦ "Эксимер"
ИП Трошкина Ирина Витальевна
ООО "ЕЭС.ГАРАНТ"
ИП Голосуцкий Юрий Владимирович
</t>
  </si>
  <si>
    <t>Л-1233</t>
  </si>
  <si>
    <t>ООО «СЭМ» 2 категория</t>
  </si>
  <si>
    <t>ПС 110 кВ Р33</t>
  </si>
  <si>
    <t>КЛ 10 кВ №33-67</t>
  </si>
  <si>
    <t>Нагрузка также входит в энергорайон «Фортуна» и энергорайон «транзит 110 кВ Р5 - Р12 - Р1»</t>
  </si>
  <si>
    <t xml:space="preserve">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ИП Пикалова Елена Ивановна
ИП Довбня Ирина Юрьевна
ИП Лысенко Денис Владимирович
ООО "НЭК"
ИП Нестерова Ирина Александровна
ООО "Чатлз"
Ерешко Валентина Петровна
ООО "Фактор"
Кушина Татьяна Владимировна
Церцвадзе Давид Джумберович
ИП Антоненко Юрий Петрович
ООО "НЭК"
ИП Огинский Александр Викторович
ИП Чуев Марк Анатольевич
ИП Чернышева Элона Николаевна
ООО Многопрофильная фирма "Интермедсервис ЛАР"
ИП Поддубняк Михаил Георгиевич
ИП Поддубняк Михаил Георгиевич
Очерет Юрий Дмитриевич
ООО "КЭС"
Мелкумян Наира Карленовна
Кизилова Марина Александровна
ООО "Юнис"
Бейзым Матвей Яковлевич
Акопов Гарри Юрьевич, ИП Акопова Ирина Петровна
ИП Приходько Татьяна Николаевна
Фетисенко Анна Павловна
ИП Седелева Арина Вадимовна
ООО "Наша Марка"
Гонзюсь Анна Антоновна
Селин Анатолий Васильевич
ООО "МТС ЭНЕРГО"
ИП Ермоленко Анатолий Николаевич
ИП Хлиян Андрей Юрьевич
Спис Оксана Юрьевна
Спис Оксана Юрьевна
Васильченко Вячеслав Владимирович
Новиков Юрий Анатольевич
Школьник Екатерина Владимировна
ИП Деревянко Дмитирий Викторович
ИП Зубцова Ольга Александровна
ООО "МАГНИТЭНЕРГО"
Аксенов Иван Федорович
Шемет Алексей Иванович
Аванесов Рубен Сергеевич
ИП Сироватко Елена Юрьевна
ИП Ефремов Игорь Григорьевич ИП Гинсбург Наталия Николаевна
ИП Потапенко Светлана Викторовна
ИП Кадякин Юрий Константинович
ИП Хлопонин Виталий Михайлович
ООО "МАГНИТЭНЕРГО"
ИП Товмасян Артур Хачатурович
Кожевникова Лариса Валерьевна
ИП Антоненко Юрий Петрович
ИП Антоненко Юрий Петрович
Антоненко Надежда Васильевна
ИП Лупач Игорь Юльевич
ООО "Лечебно-реабилитационный научный центр "Феникс"
Андрусенко Василий Борисович
ООО "Межрегиональный Медицинский Центр "Гиппократ-Юг"
ООО "ПраймТелекомЮг"
ИП Зятиков Аркадий Владимирович
Еременко Дмитрий Васильевич
Денисенко Светлана Георгиевна
ИП Зятиков Аркадий Владимирович
Комоцкая Светлана Анатольевна
ИП Виноградов Вячеслав Маркович
Степанец Янина Васильевна
Лексин Дмитрий Михайлович
ООО "Альфа-Дон центр недвижимости"
ИП Зеленкова Илона Валерьевна
Фирсов Сергей Юрьевич
ИП Король Татьяна Михайловна
ИП Чуев Марк Анатольевич
ИП Гаврилова Маргарита Николаевна, Гринько Алла Николаевна.
Надыршина Анна Леонидовна
ИП Зятиков Аркадий Владимирович
Сафир Роман Михайлович
ООО "Золотой хоттей"
ПАО "Ростелеком"
Решетова Светлана Валентиновна
Столетний Сергей Дмитриевич
ИП Полевский Алексей Алексеевич
ООО "Деловой центр"
ИП Дробизов Иван Николаевич
Пономарева Елена Петровна
Чернушенко Виктор Леонидович
ИП Королева Ирина Викторовна
ООО "ЛЕНЦ"
ИП Тищенко Виктор Яковлевич
Нахрацкая Ольга Ивановна, Кочмала Галина Георгиевна
ИП Новгородов Андрей Викторович
Зурнаджи Владимир Валерьевич
Галий Юрий Александрович
Эрзиманова Наталья Николаевна
ООО "ПРОФСЕРВИСТРЕЙД"
Нахрацкая Ольга Ивановна, Кочмала Галина Георгиевна
Пономарева Елена Петровна
ИП Чуб Зоя Акимовна
Казачинский Сергей Викторович
Лебедева Галина Ивановна
ИП Асланян Эдуард Карапетович
ИП Калашников Константин Анатольевич
ИП Хачатурян Михаил Каренович
ИП Быстров Петр Петрович
Кузнецова Татьяна Владимировна
Велиев Валид Бахшалы Оглы
Климова Людмила Ивановна
Лабусова Вера Комбизовна
Борода Раиса Александровна
ИП ИП Иванов Андрей Александрович
Красноперова Ирина Михайловна
ИП Ковалев Михаил Анатольевич
Хашхаева Елизавета Юрьевна
ИП Березовский Антон Борисович
Лященко Максим Валентинович, Миронова Татьяна Адольфовна
Иванова Светлана Владимировна
ИП Трещев Виктор Сергеевич
Федченко Сергей Александрович
Сапожникова Инна Владимировна
Сапожникова Инна Владимировна
Миропольцева Ирина Владимировна
Смеюха Галина Петровна
Холодная Светлана Федоровна
Сидоренко Елена Павловна
ИП Парахоня Наталья Михайловна
Карташова Людмила Викторовна
Чубарьян Сергей Вартересович
ООО "Капстрой"
ИП Нестеров Геннадий Александрович
Алешина Юлия Викторовна
Визирова Алла Ишевна
Хачиков Марк Дмитриевич
Мезенина Надежда Михайловна
ИП Оганян Михаил Ашотович
Медведева Юлия Сергеевна
Каравко Людмила Александровна
Панасьян Ольга Владимировна
ИП Нагорнова Татьяна Николаевна
ООО "КЭС"
Искра Веналий Яковлевич
ИП Щербакова Валентина Павловна
Понимаш Надежда Алексеевна
ИП Гаврилова Анастасия Биннатовна
Сабирова Людмила Ефимовна
Гулаб Гул Нуруддин
Зайченко Светлана Андреевна
ИП Пивоварова Нана Иосифовна
ООО "Донская утилизирующая компания"
ИП Артемов Виталий Михайлович
ООО "Региональное управление недвижимым имуществом"
Скурихина Людмила Юрьевна
Ростовская городская общественная организация Общество охотников и рыболовов
ООО "Альфа-М"
</t>
  </si>
  <si>
    <t>Л-3307</t>
  </si>
  <si>
    <t xml:space="preserve">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ООО "Пласт-Групп"
ИП Меликов Владимир Павлович
ИП Савченко Александра Михайловна
ООО "Лель"
ООО "Лель"
ТСН "Альянс"
ООО"Межрегиональная энергосбытовая компания"
Амураль Людмила Валентиновна
ИП Арентова Галина Олеговна
АО "Чистый город"
ООО "Югтехника"
Бабкина Сусанна Степановна
ООО "Фактор"
ИП Соколов Сергей Игореви
ООО "Фирма "ОКО"
Айрапетян Артем Араратович
Непубличное акционерное общество по распространению произведений печати и торговле другими товарами народного потребления "Ростовкнига"
ИП Мауэр Константин Николаевич
ИП Рыбникова Юлия Николаевна
ООО "Спортмастер"
ИП Дорощук Илья Юрьевич
ООО "Центр Медицинских Технологий"
ООО "Спортмастер"
ООО "Спортмастер"
ООО "Центр Медицинских Технологий"
ООО Коммерческий банк "Кубань Кредит"
ИП Хлиян Андрей Юрьевич
ИП Фириченко Юлия Александровна
ИП Дмитрюк Игорь Маратович
ИП Мальгина Марина Анатольевна
ООО "Управляющая компания "Пять морей"
Екатериновская Инна Владимировна
Омельченко Владимир Васильевич
ИП Иванова Наталья Анатольевна
ООО "Управляющая компания "Пять морей"
ООО "Арбор"
Завялова Татьяна Федоровна
ИП Соколовская Зелейха Арифуловна, Сафир Станислав Михайлович, Корнеенко Ирина Николаевна
ООО "Сокол"
ООО "Рестком"
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ИП Пикалова Елена Ивановна
ИП Довбня Ирина Юрьевна
ИП Лысенко Денис Владимирович
ООО "НЭК"
ИП Нестерова Ирина Александровна
ООО "Чатлз"
Ерешко Валентина Петровна
ООО "Фактор"
Кушина Татьяна Владимировна
Церцвадзе Давид Джумберович
ИП Антоненко Юрий Петрович
ООО "НЭК"
ИП Огинский Александр Викторович
ИП Чуев Марк Анатольевич
ИП Чернышева Элона Николаевна
ООО Многопрофильная фирма "Интермедсервис ЛАР"
ИП Поддубняк Михаил Георгиевич
ИП Поддубняк Михаил Георгиевич
Очерет Юрий Дмитриевич
ООО "КЭС"
Мелкумян Наира Карленовна
Кизилова Марина Александровна
ООО "Юнис"
Бейзым Матвей Яковлевич
Акопов Гарри Юрьевич, ИП Акопова Ирина Петровна
ИП Приходько Татьяна Николаевна
Фетисенко Анна Павловна
ИП Седелева Арина Вадимовна
ООО "Наша Марка"
Гонзюсь Анна Антоновна
Селин Анатолий Васильевич
ООО "МТС ЭНЕРГО"
ИП Ермоленко Анатолий Николаевич
ИП Хлиян Андрей Юрьевич
Спис Оксана Юрьевна
Спис Оксана Юрьевна
Васильченко Вячеслав Владимирович
Новиков Юрий Анатольевич
Школьник Екатерина Владимировна
ИП Деревянко Дмитирий Викторович
ИП Зубцова Ольга Александровна
ООО "МАГНИТЭНЕРГО"
Аксенов Иван Федорович
Шемет Алексей Иванович
Аванесов Рубен Сергеевич
ИП Сироватко Елена Юрьевна
ИП Ефремов Игорь Григорьевич ИП Гинсбург Наталия Николаевна
ИП Потапенко Светлана Викторовна
ИП Кадякин Юрий Константинович
ИП Хлопонин Виталий Михайлович
ООО "МАГНИТЭНЕРГО"
ИП Товмасян Артур Хачатурович
Кожевникова Лариса Валерьевна
ИП Антоненко Юрий Петрович
ИП Антоненко Юрий Петрович
Антоненко Надежда Васильевна
ИП Лупач Игорь Юльевич
ООО "Лечебно-реабилитационный научный центр "Феникс"
Андрусенко Василий Борисович
ООО "Межрегиональный Медицинский Центр "Гиппократ-Юг"
ООО "ПраймТелекомЮг"
ИП Зятиков Аркадий Владимирович
Еременко Дмитрий Васильевич
Денисенко Светлана Георгиевна
ИП Зятиков Аркадий Владимирович
Комоцкая Светлана Анатольевна
ИП Виноградов Вячеслав Маркович
Степанец Янина Васильевна
Лексин Дмитрий Михайлович
ООО "Альфа-Дон центр недвижимости"
ИП Зеленкова Илона Валерьевна
Фирсов Сергей Юрьевич
ИП Король Татьяна Михайловна
ИП Чуев Марк Анатольевич
ИП Гаврилова Маргарита Николаевна, Гринько Алла Николаевна.
Надыршина Анна Леонидовна
ИП Зятиков Аркадий Владимирович
Сафир Роман Михайлович
ООО "Золотой хоттей"
ПАО "Ростелеком"
Решетова Светлана Валентиновна
Столетний Сергей Дмитриевич
ИП Полевский Алексей Алексеевич
ООО "Деловой центр"
ИП Дробизов Иван Николаевич
Пономарева Елена Петровна
Чернушенко Виктор Леонидович
ИП Королева Ирина Викторовна
ООО "ЛЕНЦ"
ИП Тищенко Виктор Яковлевич
Нахрацкая Ольга Ивановна, Кочмала Галина Георгиевна
ИП Новгородов Андрей Викторович
Зурнаджи Владимир Валерьевич
Галий Юрий Александрович
Эрзиманова Наталья Николаевна
ООО "ПРОФСЕРВИСТРЕЙД"
Нахрацкая Ольга Ивановна, Кочмала Галина Георгиевна
Пономарева Елена Петровна
ИП Чуб Зоя Акимовна
Казачинский Сергей Викторович
Лебедева Галина Ивановна
ИП Асланян Эдуард Карапетович
ИП Калашников Константин Анатольевич
ИП Хачатурян Михаил Каренович
ИП Быстров Петр Петрович
Кузнецова Татьяна Владимировна
Велиев Валид Бахшалы Оглы
Климова Людмила Ивановна
Лабусова Вера Комбизовна
Борода Раиса Александровна
ИП ИП Иванов Андрей Александрович
Красноперова Ирина Михайловна
ИП Ковалев Михаил Анатольевич
Хашхаева Елизавета Юрьевна
ИП Березовский Антон Борисович
Лященко Максим Валентинович, Миронова Татьяна Адольфовна
Иванова Светлана Владимировна
ИП Трещев Виктор Сергеевич
Федченко Сергей Александрович
Сапожникова Инна Владимировна
Сапожникова Инна Владимировна
Миропольцева Ирина Владимировна
Смеюха Галина Петровна
Холодная Светлана Федоровна
</t>
  </si>
  <si>
    <t>Л-3317</t>
  </si>
  <si>
    <t xml:space="preserve">ООО ООО "ФАКТОР"
ООО "РОСТОВСПЕЦСВЕТ"
ООО "РЕКОМ"
ИП КИРСАНОВ АЛЕКСЕЙ ВЛАДИМИРОВИЧ
ИП КУЛЬЧИЦКАЯ АННА ВАСИЛЬЕВНА
ООО "ЕЭС.ГАРАНТ"
ИП ИП СТАРОЖИЦКАЯ А.В.
ИП ДАВЫДОВ СТАНИСЛАВ ВАСИЛЬЕВИЧ
АО "ГОСТИНИЧНЫЙ КОМПЛЕКС "СЛАВЯНКА"
Гаражный кооператив "ОРБИТА"
КУЗЕНКО СВЕТЛАНА СЕРГЕЕВНА
ИП ИП Кегеян Наталья Николаевна
ГАЛИЦИН ОЛЕГ ИВАНОВИЧ
ИП ГОЛОВНЕВА ОЛЬГА ПЕТРОВНА
ООО ООО "Семейное чтение"
ООО "РЕСУРС-ДОН"
ОСИПОВ НИКОЛАЙ НИКОЛАЕВИЧ
ЮСУПОВА ИРИНА АЛЕКСАНДРОВНА
ЯВАЕВА МАРИНА НИКОЛАЕВНА
ЯВАЕВА САБИНА РУСТАМОВНА
ИП АЙВАЗЯН АЙКАНУШ ЖОРЖИКОВНА
АГАБЕКЯН ЛЮСЯ ГРИГОРЬЕВНА
ИП ПАВЛЕНКО ИГОРЬ ВИКТОРОВИЧ
ПАВЛЕНКО ОЛЕГ ВИКТОРОВИЧ
ООО "ЭНЕРГОСБЫТ ЮГА"
ООО "ЭНЕРГОСБЫТ ЮГА"
КОРНЕЕВ АЛЕКСАНДР СЕМЕНОВИЧ
ООО "ОХРАННОЕ АГЕНСТВО "ЛЕГИОН"
ЦАЦУЛИН АЛЕКСЕЙ ВИКТОРОВИЧ
ПАО "РОСТЕЛЕКОМ"
РЕЗНИЦКИЙ ЮРИЙ ЛЕОНИДОВИЧ
ИП КУЗИЧЕВ ДЕНИС АЛЕКСАНДРОВИЧ
КАЧУРА ЕЛЕНА АЛЕКСАНДРОВНА
ИП АБАЧАРАЕВА НЕЛЛЯ ЛАЗАРЕВНА
ООО "МТС ЭНЕРГО"
НИКИТИНА НАТАЛИЯ АЛЕКСАНДРОВНА
ПРИХОДЬКО ТАТЬЯНА НИКОЛАЕВНА
ПРИХОДЬКО ТАТЬЯНА НИКОЛАЕВНА
ИП МАРЧЕНКО ЭДВАРД ВИКТОРОВИЧ
БОНДАРЕНКО ИГОРЬ АЛЕКСАНДРОВИЧ
БАБИЧЕВ МИХАИЛ АЛЕКСАНДРОВИЧ
ООО "РУССКАЯ ИНФРАСТРУКТУРНАЯ КОМПАНИЯ"
ИП ГЕОРГИЕВА МАРИАННА ЛЮБОМИРОВНА
ПАО "РОСТЕЛЕКОМ"
САПКО В.В.
АО АО " РОСТОВОБЛФАРМАЦИЯ"
ИП Индивидуальный предприниматель Граненко Наталья Валерьевна
ООО "МТС ЭНЕРГО"
ИП ВОЯРЖ ЛЮДМИЛА СТАНИСЛАВОВНА
АВТОКООПЕРАТИВ "ЛОКОМОТИВ" РИИЖТА
ООО "АУДИТ ЭКСПЕРТ"
ООО "БЕЛЫЙ МЕДВЕДЬ"
ЛЯМОВА НИНА ТИМОФЕЕВНА
ИП ИП СБЫТОВ М.М.
ИП МУРЛЫЧЕВА ОЛЬГА ВЛАДИМИРОВНА
АО "ГОСТИНИЧНЫЙ КОМПЛЕКС "СЛАВЯНКА"
ООО "ЕЭС.ГАРАНТ"
ООО "ЮНИС"
Митюрев Александр Борисович
ООО "РН - ЭНЕРГО"
ИП Индивидуальный предприниматель Абдулгалимов Абдулгалим Минхаджевич
ООО ООО "ЛОТОС"
ООО "Управляющая компания Ростовские кварталы"
ООО "ЭЛЕ-ГАЗ" ОК
ООО Общество с ограниченной ответственностью "АПР-Сити/ТВД"
МОРОКОВ СВЯТОСЛАВ ВЛАДИМИРОВИЧ
ООО Общество с ограниченной ответственностью специализированный застройщик "АВЕ-Групп"
ИП Овчинников Олег Константинович
ООО ООО "РОСТТРАНСАГЕНТСТВО"
ИП ФОМИН ИВАН ВЛАДИМИРОВИЧ
ИП ФОМИН ИВАН ВЛАДИМИРОВИЧ
ООО ООО "РОСТТРАНСАГЕНТСТВО"
АО Акционерное общество "Церера"
АО Акционерное общество "Церера"
АО Акционерное общество "Церера"
АО Акционерное общество "Церера"
ООО Общество с ограниченной ответственностью "ПУНКТ Е"
ООО ООО "ЛОТОС"
АК Спортивная Ассоциация "Футбольный клуб "СКА Ростов-на-Дону"
ООО "МАГАЗИН №65"
ТРЕЩЕВ ВИКТОР СЕРГЕЕВИЧ
КУЛИЧЕНКО ДМИТРИЙ ОЛЕГОВИЧ
КОСТЮКОВА ОЛЬГА ГРИГОРЬЕВНА,КОСТЮКОВ БОРИС ВЛАДИМИРОВИЧ
ШКАЛДЫК ДМИТРИЙ ЮРЬЕВИЧ, ПЛАКСИН СЕРГЕЙ ЮРЬЕВИЧ
ИП КЛЫКОВА НАТАЛЬЯ ХРИСАНФОВНА
ИП ИП ГОНЧАРОВ КИРИЛЛ АНДРЕЕВИЧ
ООО ООО ""НОЛАНТЕ ГРУПП"
ООО "ЕЭС-ГАРАНТ"
ПОРЯДНЫЙ МИХАИЛ ГЕННАДЬЕВИЧ
БАРШАЯ ВЛАДИМИР МОРДУХОВИЧ
ООО "АПР-СИТИ/ТВД"
КЛОКОВА АННА ШАВАРШОВНА
ИП Индивидуальный предприниматель Долгов Александр Александрович
ПЕТРОВ АНДРЕЙ ГЕННАДЬЕВИЧ
МОЛОКОЕДОВ СЕРГЕЙ АЛЕКСАНДРОВИЧ
ИП КОВАЛЕВСКИЙ МИХАИЛ МИХАЙЛОВИЧ
ДОЛГОШЕЕВ РОМАН ИЛЬИЧ
ИП Индивидуальный предприниматель ГОЛЬЦ ОЛЬГА ГРИГОРЬЕВНА
САФАРЯН ВАГИНАК НУРИДЖАНОВИЧ
ИП АКОПЯН ГАРИБ ЮРЬЕВИЧ
ИП ПРОТАСОВА ЕЛЕНА НИКОЛАЕВНА
ИП Индивидуальный предприниматель Пешкес Анатолий Иосифович
ИП ЗЕЛИВЯНСКИЙ АЛЕКСАНДР ЮРЬЕВИЧ
МАРКАРЬЯН ГЕВОРГ БОРИСОВИЧ
ИП Индивидуальный предприниматель Бугрова Зухра Аббасовна
ООО "МАГНИТЭНЕРГО"
АВОЯН СЕРГЕЙ МИХАЙЛОВИЧ
ИП Индивидуальный предприниматель ПЕПЕЛЯЕВА ОЛЬГА ИЛЬИНИЧНА
ПРОКОФЬЕВА НАТАЛЬЯ ВЛАДИМИРОВНА
ИП КАЖАЛО ЕЛЕНА ЮРЬЕВНА
АО Акционерное общество "Церера"
КЕСЕЯН МАНУК КАРЕКИНОВИЧ
ГКОУ ГКУ РО "СЭАЗ ПРО"
ООО "АПР-СИТИ/ТВД"
ИП КОЗЛЯК ИННА АНАТОЛЬЕВНА
ИП ЦЫГАНКОВА СВЕТЛАНА ГЕННАДЬЕВНА
ООО "ЕЭС.ГАРАНТ"
БУЧНАЯ ТАТЬЯНА ВИКТОРОВНА
АЛЕКСАНДРОВА ВАЛЕНТИНА ВАСИЛЬЕВНА
ИП АБАЗИЕВА КАМИЛЛА ГРИГОРЬЕВНА
ИП ИП СКВОРЦОВ АЛЕКСЕЙ ВАЛЕРЬЕВИЧ
ИП Индивидуальный предприниматель Строганов Владимир Викторович
ИП ИП ГОЛУБОВА ИРИНА АЛЕКСАНДРОВНА
ИП ИП АСТАХОВ АНАТОЛИЙ АЛЕКСАНДРОВИЧ
ООО "АБСОЛЮТ-ЛОТ"
ИП Сааков Артем Рубенович
ООО "ТЕМП"
ИП РОСЛЫЙ ВАЛЕНТИН НИКОЛАЕВИЧ
УФПС РОСТОВСКОЙ ОБЛАСТИ - ФИЛИАЛ ФГУП "ПОЧТА РОССИИ"
ИП Малашенко Алина Юрьевна
ИП РОМАНЕНКО НИКОЛАЙ НИКОЛАЕВИЧ
ГКОУ ГКУ РО "СЭАЗ ПРО"
ИП КОВТЫРИН ПАВЕЛ ЕВГЕНЬЕВИЧ
ИП КОВТЫРИН ПАВЕЛ ЕВГЕНЬЕВИЧ
КОРСУН НИКИТА ВЯЧЕСЛАВОВИЧ
МАХИТАРОВ ПЕТР АРСЕНТЬЕВИЧ
ООО "ПРОФСЕРВИСТРЕЙД"
ИП ПИСАРЕВ СЕРГЕЙ АНАТОЛЬЕВИЧ
ЧУБОВ ДМИТРИЙ ЮРЬЕВИЧ, ВЕРЕЩАК ЕВГЕНИЙ ГЕОРГИЕВИЧ
ООО "МТС ЭНЕРГО"
АВТОКООПЕРАТИВ "АВТОЛЮБИТЕЛЬ"
ТЮЛЕНЕВ ВЯЧЕСЛАВ НИКОЛАЕВИЧ
ООО "КЭС"
ГАРАЖНЫЙ КООПЕРАТИВ "КОММУНАЛЬЩИК-2"
ООО "МТС ЭНЕРГО"
ИП АБАЧАРАЕВ БУХАРИ САНИЕВИЧ
ИП САХАДЖИЕВА ТАТЬЯНА АРКАДЬЕВНА
ООО НПК "ЭЛПРОМ"
ЛЕВИЧЕВ СЕРГЕЙ ВЛАДИМИРОВИЧ, ЗАЙЧИКОВ КОНСТАНТИН БОРИСОВИЧ
ИП ЧУБАРОВ АСВАДУР МНАЦАГАНОВИЧ
КОЧЕРГИН ДМИТРИЙ АЛЕКСАНДРОВИЧ
ООО "ТРАНСАВТО-7"
ЕРЕМЕНКО ИРИНА ГРИГОРЬЕВНА, ЕРЕМЕНКО ВИКТОР ВИКТОРОВИЧ
ООО ООО "ЕЭС-ГАРАНТ" О
ООО "ПРОФСЕРВИСТРЕЙД"
ИП ЧУБАРОВ ПЕТР ВИТАЛЬЕВИЧ
ЖУРАВСКАЯ ВИКТОРИЯ ГАЙКОВНА
АГАДЖАНЯН АЛЕКСЕЙ АМАЗАСПОВИЧ
ООО "АУДИТ ЭКСПЕРТ"
ИП ИП БОЖЕНКО А.И.
ИП ГРИБАНОВА ЛЮБОВЬ ВЛАДИМИРОВНА
ООО "АПР-СИТИ/ТВД"
ЗАРГАРЯН АРТУР МЕХАКОВИЧ
ИП ЕРМОЛЕНКО ТАТЬЯНА ВИТАЛЬЕВНА
ИП Индивидуальный предприниматель Василёнок Галина Викторовна
ООО ООО "АПЕКС"
ИП ВОЛОВА ОЛЬГА НИКОЛАЕВНА
ПРОСКУРНЯ ОКСАНА ИВАНОВНА
ООО ООО "МЕРИДИАН"
ООО ООО "Промэнергосбыт"
ИП КОЛЕСНИКОВ ИГОРЬ ВЛАДИМИРОВИЧ
ИВАНОВ ЕВГЕНИЙ НИКОЛАЕВИЧ
ООО ООО "АСТРА КОНСТРАКШН"
БДОЯН МКРТИЧ СЕРГЕЕВИЧ
ГУСЕЙНОВ МЕХДИ ГИЯС ОГЛЫ
ИП КОРНИЕНКО МИХАИЛ АНДРЕЕВИЧ
ГРИГОРЯН НЕЛИ СЕРГЕЕВНА
МЕХТИЕВ МУРАД АСЛАН ОГЛЫ
БАГИЕВ ЮСИФ ИБРАГИМ ОГЛЫ
ООО "КОНУС"
ИП ХЛЕБНИКОВА НАТАЛЬЯ НИКОЛАЕВНА
КАНДЫБА ИРИНА ВАЛЕРЬЕВНА
ДАВЫДОВ ГЕОРГИЙ ИСАКОВИЧ
ЛЮБИМОВ СЕРГЕЙ БОРИСОВИЧ
ИП КОЛЕСНИКОВ ИГОРЬ ВЛАДИМИРОВИЧ
ООО "ДИНСКИЕ КОЛБАСЫ"
ЧЕРНЯЕВ ДМИТРИЙ ЮРЬЕВИЧ
ИП ЕРЫШЕВА ТАТЬЯНА НИКОЛАЕВНА
БАГИЕВА МАЛЕЙКА ИБРАГИМ КЫЗЫ
ШЕВЕЛЕВА НАТАЛЬЯ ГЕРМАНОВНА
ООО "РУМИД"
ИП ЦВЕТКОВА ИРИНА ГЕННАДЬЕВНА
ООО "МАГНИТЭНЕРГО"
ИП Индивидуальный предприниматель Жаравин Александр Евгеньевич
ИП Индивидуальный предприниматель Горшколепов Андрей Дмитриевич
ИП БЛИНОВ АЛЕКСЕЙ ЛЕОНИДОВИЧ
ГСК ГАРАЖНЫЙ КООПЕРАТИВ "ГИДРОТЕХНИК-ШЕБОЛДАЕВА 2К"
ИП Индивидуальный предприниматель Афанасьев Дмитрий Александрович
ОЗЕРСКАЯ ИРИНА ВИКТОРОВНА
ГСК ГК "ВОЛНА"
ИП ИРОШНИКОВА ЕЛЕНА ВИКТОРОВНА
ООО ООО МПП "ТАНАИС"
ИП Аль-Фатла Абдулла Неама Мохсен
ИП КЛЕНКОВ ВЛАДИСЛАВ СЕРГЕЕВИЧ
ООО "СТРОЙ-ДОН-СЕРВИС"
ООО "КЭС"
ИП ИП ЛАЗАРЕНКО Е.Н., ИП БАБИЧЕВА Л.А.
ООО Общество с ограниченной ответственностью "АПР-Сити/ТВД"
ООО "ОЛЕОКС"
ИП ИП ШТЫХ ОЛЬГА ФЕДОРОВНА
КОВАЛЕВА ЛЮДМИЛА ПЕТРОВНА
ООО ООО "УЮТ"
ИП ДАНИЛОВА ВАЛЕНТИНА НИКОЛАЕВНА
ООО Общество с ограниченной ответственностью "Аудит Эксперт"
ООО "ЕЭС.ГАРАНТ"
ИП ХНОЕВА ИННА ДМИТРИЕВНА
ИП Индивидуальный предприниматель ЛУГОВОЙ ВЛАДИМИР ВАЛЕНТИНОВИЧ
ИП СКАЧКОВ АНДРЕЙ ВЛАДИМИРОВИЧ
БУТРИМОВА ЗАГИДАТ НАСРУДДИНОВНА
ИП ПЯТНИЦКАЯ АННА АЛЕКСАНДРОВНА
СИМОНЯН МАРТИРОС МЕХАКОВИЧ
ООО "ЕЭС.ГАРАНТ"
АО "НИИАС"
ИП ИП ЯКОВЛЕВА ИРИНА БОРИСОВНА
РОСТОВСКИЙ ВЕРТОЛЕТНЫЙ ПРОИЗВОДСТВЕННЫЙ КОМПЛЕКС ПАО "РОСТВЕРТОЛ" ИМЕНИ Б.Н. СЛЮСАРЯ
</t>
  </si>
  <si>
    <t>Л-3321</t>
  </si>
  <si>
    <t xml:space="preserve">ООО "Энергосбытовая компания "Энергостандарт"
ООО "Энергосбытовая компания "Энергостандарт"
ООО "ДОН"
ООО "ДОН"
ИП Шмалько Сергей Николаевич
ООО "Энергосбытовая компания "Энергостандарт"
ООО "Багратион"
ПАО КБ "Центр-инвест"
ПАО КБ "Центр-инвест"
ИП Попова Ирина Игоревна
ООО "Атомкотломаш"
ПАО "Совкомбанк"
ООО "МАГНИТЭНЕРГО"
ПАО "Сбербанк России"
ПАО "Совкомбанк"
ПАО "Сбербанк России"
ООО "Арктика"
ООО "ЭНЕРГОСБЫТ ЮГА"
ИП Алябьев Григорий Юрьевич
ИП Спиридонова Элза Павловна
ООО "РН-Энерго"
ИП Палеева Светлана Антоновна
ООО "РН-Энерго"
Амураль Людмила Валентиновна
ИП Оланова Мария Константиновна
ООО "F Бюро"
Калинко Владимир Михайлович
ООО "ЭдифиКо"
ИП Швед Игорь Петрович
ПАО КБ "Центр-инвест"
ООО "Оранж Бизнес Сервисез"
ООО "ТПП "Техноформ"
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ООО "Пласт-Групп"
ИП Меликов Владимир Павлович
ИП Савченко Александра Михайловна
ООО "Лель"
ООО "Лель"
ТСН "Альянс"
ООО"Межрегиональная энергосбытовая компания"
Амураль Людмила Валентиновна
ИП Арентова Галина Олеговна
АО "Чистый город"
ООО "Югтехника"
Бабкина Сусанна Степановна
ООО "Фактор"
ИП Соколов Сергей Игореви
ООО "Фирма "ОКО"
Айрапетян Артем Араратович
Непубличное акционерное общество по распространению произведений печати и торговле другими товарами народного потребления "Ростовкнига"
ИП Мауэр Константин Николаевич
ИП Рыбникова Юлия Николаевна
ООО "Спортмастер"
ИП Дорощук Илья Юрьевич
ООО "Центр Медицинских Технологий"
ООО "Спортмастер"
ООО "Спортмастер"
ООО "Центр Медицинских Технологий"
ООО Коммерческий банк "Кубань Кредит"
ИП Хлиян Андрей Юрьевич
ИП Фириченко Юлия Александровна
ИП Дмитрюк Игорь Маратович
ИП Мальгина Марина Анатольевна
ООО "Управляющая компания "Пять морей"
Екатериновская Инна Владимировна
Омельченко Владимир Васильевич
ИП Иванова Наталья Анатольевна
ООО "Управляющая компания "Пять морей"
ООО "Арбор"
Завялова Татьяна Федоровна
ИП Соколовская Зелейха Арифуловна, Сафир Станислав Михайлович, Корнеенко Ирина Николаевна
ООО "Сокол"
ООО "Рестком"
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ИП Пикалова Елена Ивановна
ИП Довбня Ирина Юрьевна
ИП Лысенко Денис Владимирович
ООО "НЭК"
ИП Нестерова Ирина Александровна
ООО "Чатлз"
Ерешко Валентина Петровна
ООО "Фактор"
Кушина Татьяна Владимировна
Церцвадзе Давид Джумберович
ИП Антоненко Юрий Петрович
ООО "НЭК"
ИП Огинский Александр Викторович
</t>
  </si>
  <si>
    <t>Л-3361</t>
  </si>
  <si>
    <t xml:space="preserve">ИП СТЕФАНИВ НАТАЛЬЯ ИВАНОВНА
ООО Общество с ограниченной ответственностью "Цифровизация"
ИП САПОВ ИГОРЬ АРТУРОВИЧ
ИП Индивидуальный предприниматель Кузьменко Юлия Юрьевна
ООО "СК - НЕДВИЖИМОСТЬ-2"
ГБУ ГБУ РО "Патолого-анатомическое бюро"
ИП Индивидуальный предприниматель Туманян Наринэ Эрнестовна
МАНУКЯН В.Г.
ИП АБРАМЯН ГАЛИНА ЛЕВОНОВНА
ООО "ТОРГОВАЯ БАЗА ЦУМ"
ЗАО "ПРОМСВЯЗЬМОНТАЖ"
ИП СОРОКИН А. В.
ООО "СК - НЕДВИЖИМОСТЬ-2"
ООО "СК - НЕДВИЖИМОСТЬ-2"
ООО "СК - НЕДВИЖИМОСТЬ-2"
ООО "СК - НЕДВИЖИМОСТЬ-2"
ООО "ЭНЕРГОСБЫТ ЮГА"
ООО ООО "ФЛОКС"
ИП ФОМИН ИВАН ВЛАДИМИРОВИЧ
ИП Кривенко Н.В.
КАНТОР НАТАЛЬЯ ОЛЕГОВНА
АО "ЮВЭнергочермет"
ООО "МТС ЭНЕРГО" ОКТ
ИП ГРИШУН О.А.
ИП ЛОНСКИЙ В.В.
ООО КОРПОРАЦИЯ "СЕВКАВЭЛЕВАТОРСПЕЦСТРОЙ"
ИП Индивидуальный предприниматель Сендюк Валентина Стефановна, Индивидуальный предприниматель Милославская Лариса Александровна
ООО "НАША МАРКА"
ПАО КБ "ЦЕНТР-ИНВЕСТ"
ИП ИП АРУТЮНЯН ЕВГЕНИЯ АЛЬБЕРТОВНА
ИП ИП ОВЧИННИКОВА НИНА АЛЕКСАНДРОВНА
ИП СИРОВАТКО ЮРИЙ НИКОЛАЕВИЧ
ИП БУЛАВИН В.Н.
ИП ИП ТИРАЦУЯН СУРЕН РОМАНОВИЧ
ИП Петренко Елена Олеговна
ООО "КЭС" О
ООО Общество с ограниченной ответственностью "Благополучие"
ИП ИРХИНА ЛАДЛЕНА ВИКТОРОВНА
ИП ИП ОСТРОУШКО КАРИНА ВЛАДИМИРОВНА
ООО Общество с ограниченной ответственностью "ДОН-МОТОРС"
ИП АХМЕДОВА НАЗАКЕТ БАЛАБИКОВНА
ООО ООО "БЦ Форте"
ООО ООО "БЦ Форте"
ООО ООО "БЦ Форте"
ИП Самсонова Юлия Сергеевна
ИП ДОМАНСКИЙ ТИМУР ФЕЛИКСОВИЧ
ИП Индивидуальный предприниматель Хачатурян Артур Каренович
ООО Общество с ограниченной ответственностью "Научно-производственный центр "Космос-2"
ООО Общество с ограниченной ответственностью "Аудиторская фирма "Центр-Аудит"
ИП Индивидуальный предприниматель Кузнецова Кристина Геннадиевна
ИП Индивидуальный предприниматель Кузнецова Кристина Геннадиевна
ИП ИП Алтухов Владимир Сергеевич
ООО "НЭК" О
ИП ПЕРЕПЕЧАЕВА АННА НИКОЛАЕВНА
ИП Индивидуальный предприниматель Шестакова Людмила Валентиновна
ИП ИП ЦИКУНОВА ЛЮДМИЛА АРКАДЬЕВНА
ООО "ЕЭС.ГАРАНТ"
ООО "ЕЭС.ГАРАНТ"
Хбликян Карапет Аршалуисович
ИП ИП ЛИТВАК ЛЕОНИД ИГОРЕВИЧ
ПОПОВА ЛЮДМИЛА ВАСИЛЬЕВНА
АО "КОНТИНЕНТ"
АО "КОНТИНЕНТ"
ООО "РУМИД"
ИП Индивидуальный предприниматель ГОЛЬЦ ЕЛЕНА МИХАЙЛОВНА
ООО "КЭС" О
ООО "КЭС" О
ИП Егоров Андрей Анатольевич
ООО "КЭС" О
ООО НПО "ИНФОРМАТИКА"
ИП БЕЗУГЛОВ АЛЕКСЕЙ НИКОЛАЕВИЧ
ИП МИНДРУЛ АЛЕКСАНДР ДМИТРИЕВИЧ
ИП АДЕЛЬХАНОВА ЭММА СЕМЕНОВНА
ИП Галустов Тигран Эрнестович
ИП ГАЙДУК ЕЛЕНА АЛЕКСАНДРОВНА
ИВАКИН ЕВГЕНИЙ КОНСТАНТИНОВИЧ
ИП СИРОВАТКО ЮРИЙ НИКОЛАЕВИЧ
ООО ООО " АЛЬФА-М"
КАНТОР НАТАЛЬЯ ОЛЕГОВНА
ООО "МАГНИТЭНЕРГО"
ООО "НАША МАРКА"
ООО "РУМИД"
ООО "ОКРУЖНОЙ ЦЕНТР НОВЫХ МЕДИЦИНСКИХ ТЕХНОЛОГИЙ"
ИП РАХМАНОВ ТЕМУРИ САБИРОВИЧ
ООО "КЭС"
ООО ООО "ПРАЙМ ТЕЛЕКОМ ЮГ"
ИП ИП ГАРКУША О.А.
ООО ООО "СИЛ-МУЛЬТИ-ГРУПП"
ООО Общество с ограниченной ответственностью "ГеоТехРешения"
ООО "МАГНИТЭНЕРГО"
ООО "КЭС"
ДЮКОВ МАКСИМ АЛЬБЕРТОВИЧ
ИП ИП ГАЛЯНИЦКАЯ НАТАЛЬЯ ВАСИЛЬЕВНА
ИП Индивидуальный предприниматель Авилов Максим Николаевич
ИП Зорин Алексей Валерьевич
Новиков Геннадий Евгеньевич
МКУ "ЗАЩИТА И БЕЗОПАСНОСТЬ"
ООО ООО "ДОНПРОМПРОДСНАБ"
ПОВАЖНАЯ СВЕТЛАНА АНАТОЛЬЕВНА
ООО "МАГНИТЭНЕРГО"
ИП ЧОГОВАДЗЕ МАЛХАЗИ ШАЛВОВИЧ
ООО ООО "ДИВАЙС"
ООО "КЭС"
ИП Хади Роман Ахмедович
ГРУШИН ОЛЕГ ПЕТРОВИЧ
СЕИН ВЛАДИМИР ИВАНОВИЧ
МБУ МБУ "ЦЕНТР КУЛЬТ. И СПОРТА"
РОСТОВСКИЙ ОБЛАСТНОЙ СОЮЗ ПОТРЕБИТЕЛЬСКИХ ОБЩЕСТВ
ООО ООО "БУКЭП"
ООО "ЭНЕРГОСБЫТ ЮГА"
ИП ИП САЯДЯН ГРИША ГЕГАМОВИЧ
ИП МАНУИЛОВ ВИТАЛИЙ АЛЕКСАНДРОВИЧ
ООО ООО "Предприятие "УДАЧА"
САРИБЕКЯН ГРАЧИК ГОРГИНОВИЧ
ИП САРИБЕКЯН АРТУР ГРАЧИКОВИЧ
ИП СТАРЦЕВА ЕЛЕНА ВИКТОРОВНА
ИП Индивидуальный предприниматель Величко Дмитрий Алексеевич
ГАМАН НИКОЛАЙ ВАСИЛЬЕВИЧ
ИП ИП РООТ ОЛЬГА ВЛАДИМИРОВНА
ИП ПОПОВ АЛЕКСАНДР НИКОЛАЕВИЧ
ИГНАТЮК ГРИГОРИЙ ЛЕОНИДОВИЧ
ИП ГОРЯИНОВА ЕКАТЕРИНА СЕРГЕЕВНА
ИП ИП ТАРУСОВ ДМИТРИЙ ВЛАДИМИРОВИЧ
ИП ИП БОЙЧЕНКО ЕВГЕНИЯ ВАЛЕРЬЕВНА
ИП Марченко Антон Вячеславович
МКК Муниципальное казенное предприятие "Ростгорсвет"
ООО Общество с ограниченной ответственностью "Научно-производственный центр "Космос-2"
ООО "ЭНЕРГОСБЫТ ЮГА"
ИП Маслова Наталья Сергеевна
ИП ИП БЕГДАЙ ИРИНА АЛЕКСЕЕВНА
ИП ИП БЕГДАЙ ИРИНА АЛЕКСЕЕВНА
ИП ИП ГАЛЯНИЦКАЯ НАТАЛЬЯ ВАСИЛЬЕВНА
ИП ИП БЕГДАЙ ИРИНА АЛЕКСЕЕВНА
ООО Общество с ограниченной ответственностью "РЕМСТРОЙ"
ИП Индивидуальный предприниматель Зейдляева Татьяна Зосимовна
ФЕДЧЕНКО СЕРГЕЙ АЛЕКСАНДРОВИЧ
ИП МЕЛЬНИК СТЕПАН АДАМОВИЧ
ООО "МАГНИТЭНЕРГО"
ГУЗ "ЦЕНТР МЕДИЦИНСКИЙ МОБИЛИЗАЦИОННЫХ РЕЗЕРВОВ "РЕЗЕРВ" РО
ФГБОУ ФГБОУ ВО РостГМУ Минздрава России
ИП Горлова Елена Михайловна, Юрковская Наталья Александровна
ДЕНИКИНА ОЛЬГА ГЕОРГИЕВНА
ИП КРАВЦОВА ЕЛЕНА ЛЕОНИДОВНА
КАРПЕНКО НАТАЛЬЯ РОДИОНОВНА
ИП ИП АЛЕКСАНДРОВ АЛЕКСАНДР АЛЕКСАНЛРОВИЧ
ИП ДУДАКОВА МАРГАРИТА ЯКОВЛЕВНА, ГОНЧАРОВ СТАНИСЛАВ ЯКОВЛЕВИЧ
ИП МАМЕДОВА ВАЛЕНТИНА ПЕТРОВНА
ИП ОВЧИННИКОВА СВЕТЛАНА ПАВЛОВНА
ИП Индивидуальный предприниматель Синицын Александр Владимирович
ООО ООО "ПАЛЛАДА"
ООО Общество с ограниченной ответственностью "Отель "Ростов"
ООО Общество с ограниченной ответственностью "Отель "Ростов"
ИП РАХМАНОВ ТЕМУРИ САБИРОВИЧ
ИП РАХМАНОВА НАТО ЯКОБОВНА
ИП РОЗИНА ИРИНА АЛЕКСАНДРОВНА
ООО "МАГНИТЭНЕРГО"
ИП Зыкова Татьяна Георгиевна
ФГБОУ ФЕДЕРАЛЬНОЕ ГОСУДАРСТВЕННОЕ БЮДЖЕТНОЕ УЧРЕЖДЕНИЕ "РОССИЙСКОЕ ЭНЕРГЕТИЧЕСКОЕ АГЕНТСТВО" МИНИСТЕРСТВА ЭНЕРГЕТИКИ РОССИЙСКОЙ ФЕДЕРАЦИИ
ОКИШЕВ ЕВГЕНИЙ ВЛАДИСЛАВОВИЧ
ИП ИП Мнацаканян Семен Эдуардович
ИП БУРХОВЕЦКАЯ ЮЛИЯ ВИКТОРОВНА
ИП ФРОЛОВА ИРИНА НИКОЛАЕВНА
ООО ООО " АГРОТОРГ"
ИП Бикбау Ольга Леонидовна
ООО ООО "ДЕНТАЛ СПА"
ЯСЬКО НАТАЛЬЯ БОРИСОВНА
ИП ХБЛИКЯН ГАЛИНА ОВАНЕСОВНА
ИП ТОЧИЛКИНА ВЕРА ВЛАДИМИРОВНА
ИП ВЕНТИМИЛЛА-АЛОНСО ВИКТОР АНРИКЕВИЧ
ИП ИП ЗАПОРОЖЕЦ ВЛАДИМИР ПЕТРОВИЧ
ИП РАХМАНОВ ТЕМУРИ САБИРОВИЧ
ИП РАХМАНОВ ТЕМУРИ САБИРОВИЧ
ИП КАРЯН ЕЛЕНА АЛЕКСАНДРОВНА
ИП Индивидуальный предприниматель Моренов Игорь Валерьевич
ИП РОМАСОВА Т.Н.
ФГБОУ ФГБУ "ЦЖКУ" МИНОБОРОНЫ РОССИИ
ООО Общество с ограниченной ответственностью "Отель "Ростов"
ООО Общество с ограниченной ответственностью "Союз"
ИП ИВАНОВ ЕВГЕНИЙ НИКОЛАЕВИЧ
ДАВРУШЕВ ШАВКАТ АЛЯТДИНОВИЧ
ООО ООО "ЖИЛОЙ КОМПЛЕКС МЕГА"
ООО "ОКРУЖНОЙ ЦЕНТР НОВЫХ МЕДИЦИНСКИХ ТЕХНОЛОГИЙ"
ИП ФЕДОРОВ АЛЕКСЕЙ МИХАЙЛОВИЧ
САРИБЕКЯН ГРАЧИК ГОРГИНОВИЧ
ИП ИП БЕГДАЙ ИРИНА АЛЕКСЕЕВНА
ООО Общество с ограниченной ответственностью "АПР-Сити/ТВД"
ИП Овчинников Сергей Николаевич
РЕЛИГИОЗНАЯ АССОЦИАЦИЯ ЦЕРКВИ ИИСУСА ХРИСТА СВЯТЫХ ПОСЛЕДНИХ ДНЕЙ В РОССИИ
ИП Индивидуальный предприниматель НАРОЯН АРТУШ АРАМОВИЧ
ООО ООО "БЦ Форте"
ООО "СК - НЕДВИЖИМОСТЬ-2"
ПАО "РОСТЕЛЕКОМ"
АО "ЮВЭнергочермет"
ООО НПП "НОБИГАЗ"
АНДРИЕВСКАЯ ЖАННА ВИКТОРОВНА
ООО Общество с ограниченной ответственностью "Отель "Ростов"
ИП ХАЧИКЯН САРКИС ЕГИЯЕВИЧ
ИП ИП ДОЛГОВА ГАЛИНА ВИКТОРОВНА
ФЕДЧЕНКО СЕРГЕЙ АЛЕКСАНДРОВИЧ
ИП ГИРЯ ОЛЕГ АНАТОЛЬЕВИЧ
ООО ООО " Производственный Комплекс ДонТеплоЭнергоСтрой"
ООО Общество с ограниченной ответственностью "Сентябрь 17"
ИП ИП ЛИТВАК ЛЕОНИД ИГОРЕВИЧ
ИП СЛЕСАРЕНКО ЛАРИСА БОРИСОВНА
ООО "АКВАРИУМ"
НОЖКИН АНАТОЛИЙ ВАСИЛЬЕВИЧ
ООО "СК - НЕДВИЖИМОСТЬ-2"
ИП ИП АВДЕЕВ ВАЛЕРИЙ ЛЕОНИДОВИЧ
ИП Индидвидуальный предприниматель Козлова Надежда Александровна
ИП ИВАНОВ ЕВГЕНИЙ НИКОЛАЕВИЧ
ООО "КЛИНИКА ПРОФЕССОРА БУШТЫРЕВОЙ"
ИП Индивидуальный предприниматель Зыкова Татьяна Сергеевна
ООО "РУМИД"
АО "КОНТИНЕНТ"
КАРПЕНКО НАТАЛЬЯ РОДИОНОВНА
ИП ДМИТРИЕВ ФЕДОР ФЕДОРОВИЧ
МАНУКЯН В.Г.
ИП ИП ШАМИ ШАЛАБИ МОХАМАД
ПОЛЯКОВ ДМИТРИЙ ВИКТОРОВИЧ
ИП Индивидуальный предприниматель Ермишкин Алексей Витальевич
ООО Общество с ограниченной ответственностью "АПР-Сити/ТВД"
ИП ТРЕЩЕВ ВИКТОР СЕРГЕЕВИЧ
ООО "МеталлЭнергоресурс"
ООО "МеталлЭнергоресурс"
ИП Глушко Людмила Николаевна
ООО "Управляющая компания "Пять морей"
ИП Пакус Наталья Владимировна
ООО "Трейд Моторс"
ООО "Трейд Моторс"
ООО "Энергосбытовая компания "Энергостандарт"
ЗАО РПКФ "Ростов-Дон"
ООО "Энергосбытовая компания "Энергостандарт"
ООО "Энергосбытовая компания "Энергостандарт"
ЗАО "Ростовский завод коммунального оборудования"
ООО "Дрожжевой завод"
ИП Поповьян Владимир Саркисович
ИП Сумятина Галина Ивановна
ИП Корсакова Евгения Александровна
ИП Агишев Вахтанг Мусаевич
ООО "Центр Медицинских Технологий"
ООО "Строительно-инвестиционная компания "ДомаДона"
ИП Задоркина Анастасия Валерьевна
ИП Агишев Вахтанг Мусаевич
Кужелев Игорь Давыдович
ООО "Строительно-инвестиционная компания "ДомаДона"
ИП Трофимов Владимир Геннадьевич
Басмаджан Эдуард Юрьевич
ИП Трофимов Владимир Геннадьевич
Заргарян Камо Артемович
ИП Карапетян Артур Ханамири
ООО "МАТАДОР"
Частное учреждение высшего образования "Южно-Российский Гуманитарный институт"
ООО "Контур-м"
ИП Вертий Екатерина Юрьевна
Эрганова Софья Кеворковна
ИП Вальдман Леонид Ефимович
Воробьев Николай Васильевич
Бадзгарадзе Юлия Дмитриевна
ООО "РЕНЕССАНС"
ИП Оланов Григорий Альбертович
ООО "Диализный центр "НЕФРОС-ДОН"
ИП Добролежа Инна Евгеньевна
Петросян Зинаида Андрониковна
ООО "Кордон"
ООО "ТЕМП"
ИП Трофимова Марина Григорьевна
Антонян Е.В. Воскобойников С.И. Хараян Е.К. Томилин И.С.
ООО "Энерджи Груп"
ООО "Энерджи Груп"
ООО "КЭС"
ООО "Ростовский Центр Управления Недвижимостью"
ООО "Ростовский Центр Управления Недвижимостью"
Карапетян Нарине Робертовна
ИП Медянникова Жанна Васильевна
ООО "УВЕРЕННОСТЬ"
ИП Полынцева Галина Николаевна
ООО "Рось-М"
Потяка Наталия Петровна
Шаповалова Ольга Александровна
ИП Вертий Елена Валерьевна
Писарев Владимир Николаевич
ИП Шеремет Светлана Николаевна
Сичинава Бабуца Смеловна, Cичинава Иварбей Рушбеевич, Cичинава Миларик Рушбеевич
ИП Мирошниченко Вера Николаевна
ИП Накопия Борис Борисович
ООО "ПУНКТ Е"
ООО "МАГНИТЭНЕРГО"
ИП Белоусов Евгений Павлович
ПАО "ТНС энерго Кубань"
Кунакова Вера Николаевна
Саркисян Владик Исмаилович
Таракановский Иван Евгеньевич
ИП Мирошниченко Вера Николаевна
ООО "КЭС"
ООО "Датум Групп"
ООО "КЭС"
ООО "КЭС"
ООО "Сбытовая компания Юг"
ООО "КЭС"
ИП Дрейзина Яна Валентиновна
ИП Хбликян Анаида Арсеновна
ИП Вертий Елена Валерьевна
ООО "Рестком"
Хбликян Карапет Аршалуисович
Воронежская Виктория Валериевна
ООО Специализированный застройщик "Корифей"
АО "Русские Башни"
Рудник Екатерина Геннадьевна
ИП Арутюнян Рафаел Рубенович
ИП Бахтеев Олег Айратович
Шапошников Валерий Владимирович
ООО "Строительно-инвестиционная компания "ДомаДона"
ПАО "Ростелеком"
ИП Ермилов Дмитрий Александрович
ИП Черных Виталий Александрович
ООО"Многоотраслевая производственно-коммерческая фирма "ИСМА
ИП Мартиросян Аркадий Аксендович
ИП Хасмамедов Гияс Хасмамед Оглы
Красников Виталий Сергеевич
ИП Таржиманов Альберт Сагателович
Колесников Игорь Валерьевич
ООО "Технолоджи"
ИП Бабаян Норайр Шимшадович
Пятницына Нина Витальевна
Чувараян Мардирос Акопович
Чагаян Яков Гавриелович
ИП Асташин Александр Юрьевич
ООО "ЮгИнформЦентр"
Марченко Андрей Владимирович
Чернухин Игорь Викторович
Хашба Беслан Викторович
ИП Чабровский Виктор Вячеславович
ИП Арбузов Анатолий Владимирович.
ИП Злакоманов Алексей Сергеевич
Кухаренко Николай Иванович
ПАО "Ростелеком"
ООО "Чайка"
ПАО "Ростелеком"
Калиниченко Алексей Васильевич
Павленков Александр Брониславович
Корнилова Виктория Викторовна
Костенко Ольга Александровна
ООО юридическая фирма "Бизнес Дизайн"
ИП Нагиев Арзу Ризван Оглы
ООО "ПраймТелеком Юг"
Бондаренко Наталья Геннадьевна
ООО "Региональное управление недвижимым имуществом"
Клепкер Раиса Наумовна
Григорьев Валерий Владимирович
Ли Светлана Витальевна
Губанов Игорь Владимирович
Гаражный кооператив "Темерник"
Никитенко Ольга Петровна
ИП Ляшенко Константин Юрьевич
Иванникова Алла Павловна
ИП Акимова Гаянэ Евгеньевна
Бочаров Сергей Анатольевич
ИП Карташева Елена Сергеевна
Больбасов Александр Николаевич
ООО "ПраймТелеком Юг"
Белов Сергей Владимирович
ИП Куделина Валентина Николаевна
ИП Сопова Любовь Александровна
Авакян Хасе Манвеловна
Нардеков Геннадий Олегович
Рудь Валерий Николаевич
Нардеков Геннадий Олегович
ИП Хазова Светлана Дмитриевна
ИП Ложников Игорь Александрович.
Чудайкина Елена Вячеславовна
Григоренко Вячеслав Владимирович
Арцруни Инга Георгиевна
Баранова Зинаида Петровна
Радченко Нина Васильевна
Бородовская Мария Александровна
ПАО "Ростелеком"
ООО "Джи ЭС"
Литина Лидия Викторовна
ПАО "Ростелеком"
Шелепова Анастасия Германовна
Ткаченко Надежда Федоровна
Шелепова Анастасия Германовна
Школьник Аким Вадимович
Козлова Надежда Александровна
Вартанян Вартан Юрьевич
Дьякова Ирина Владимировна
ИП Добролежа Инна Евгеньевна
Павловская Тамара Григорьевна
Айвазян Сейран Альбертович
ИП Дмитриев Анатолий Валерьевич
Федотов Василий Викторович
Домницкий Сергей Владимирович
Збыковский Валерий Николаевич
ООО "ЭЛЕ-ГАЗ"
Савченко Денис Анатольевич
ИП Шумеев Павел Андреевич
АО "Русские Башни"
Немировская Александра Леонидовна
Беликова Валентина Ивановна
Бопко Алексей Николаевич
Маркарян Аветик Артюшович
ИП Бабаян Паруйр Мкртычевич
Осипов Сергей Робертович
ООО "Бергиса"
ООО"Многоотраслевая производственно-коммерческая фирма "ИСМА
ИП Патеев Равиль Харисович
Курандова Злата Борисовна
ИП Сухомлинов Вячеслав Николаевич
ИП Грюкова Ирина Александровна
Клименко Людмила Георгиевна
Полонская Елена Викторовна
Рубинский Олег Владимирович
Аксёнова Оксана Владимировна
ИП Хасмамедов Гияс Хасмамед Оглы
ПАО "Ростелеком"
ИП Абачараев Рамазан Закирович
Чебан Василий Михайлович
Зайцева Алиса Юрьевна
Ерошенко Кирилл Юрьевич
ИП Бедросов Арменак Михайлович
ИП Карапетян Мамикон Агаси
ИП Товмасян Артур Хачатурович
Перегудов Владимир Владимирович
ООО "ПраймТелеком Юг"
ИП Стрельцов Андрей Иванович
ИП Васильев Алексей Сергеевич
ИП Кесельман Сергей Григорьевич
ИП Ковалев Михаил Анатольевич
ИП Стрельцов Андрей Иванович
Бутляр Елена Викторовна
ИП Ковалев Михаил Анатольевич
ИП Ковалев Михаил Анатольевич
ИП Ковалев Михаил Анатольевич
ИП Ковалев Михаил Анатольевич
ИП Костин Сергей Анатольевич, Бутляр Татьяна Николаевна
ПАО "Ростелеком"
ИП Саргсян Арсен Шаликоевич
ГСПК "Сапфир"
Веревкин Сергей Петрович
Федосеев Даниил Дмитриевич
ИП Насибян Денис Валерикович
ИП Заварская Екатерина Игоревна
ООО " ГеоДом"
ПАО "Ростелеком"
Коновалов Владлен Михайлович, Чаава Михаил Мегонович
Михайлова Марина Ивановна
ООО "Паллада"
ИП Товмасян Артур Хачатурович
Гончар Татьяна Дмитриевна
ООО "ЕвроСтрой"
ПАО "Ростелеком"
АО "Русская Инфраструктурная Компания"
Сапронова Мила Ивановна
ИП Медянникова Жанна Васильевна
ИП Ряднова Нонна Сергеевна
Шелепов Герман Владимирович
ИП Маркарян Аветик Артюшович
ИП Семенов Александр Сергеевич
Колесников Игорь Валерьевич
Абакарова Наталья Валерьевна
Частное учреждение высшего образования "Южно-Российский Гуманитарный институт"
Дидковская Елена Васильевна
Кужелев Игорь Давыдович
Корниенко Елена Алексеевна
ИП Хачатурян Михаил Каренович
ИП Вертий Елена Валерьевна
ИП Дмитришин Михаил Васильевич
ИП Дмитришин Михаил Васильевич
Пищулина Екатерина Сергеевна
ООО "ЕЭС.ГАРАНТ"
ИП Кожухов Александр Валентинович, Кадякин Юрий Константинович
Маркарян Анаид Борисовна
Винник Александр Валентинович
Авакян Альберт Паркевович
Железнякова Антонина Вениаминовна
ООО "Горизонт-АДВ"
ООО "МТС ЭНЕРГО"
Тюнин Дмитрий Станиславович
ООО "ЕЭС.ГАРАНТ"
ООО "КЭС"
Лурье Алина Гаврииловна
ИП Вертий Екатерина Юрьевна
Войтешонок Екатерина Владимировна
Войтешонок Екатерина Владимировна
Ильяшенко Мария Георгиевна
ИП Еремчук Лиана Ионасовна
Кочергин Дмитрий Александрович
Терещенко Даниил Геннадьевич
ИП Калашников Олег Викторович
Заморий Алексей Викторович
Войнова Нина Витальевна
ООО"ПАРА-Х"
ООО "Ника и К"
Конозов Андрей Александрович
ООО "ЛоНа"
ООО Специализированный застройщик "Корифей"
Машдиев Абдылхарун Машдиевич
Региональная общественная организация "Творческий союз художников "Авангард"
РО ВТОО "Союз художников России"
Ростовское областное отделение общероссийской общественной организации "Союз журналистов России"
Пивоваров Игорь Борисович
Болдарева Марина Александровна
Эрганова Софья Кеворковна
Дрейзина Яна Валентиновна
ООО "Энерджи Груп"
ООО "Энерджи Груп"
ООО "Ростовская Энергосбытовая Компания"
ИП Пащенко Георгий Валерьевич
ООО "ПраймТелеком Юг"
ООО МП "Союз"
Парамонов Роман Дмитриевич
ИП Карчава Ираклий Александрович
Сизова Екатерина Владимировна
ООО "КЭС"
ИП Карчава Ираклий Александрович
ООО "КЭС"
ИП Пак Алексей Афанасьевич
Аникеева Елена Борисовна
ООО "КЭС"
ИП Вартанян Самвел Ервандович
Гагацев Александр Георгиевич
Бессарабова Надежда Григорьевна
Остановская Елена Эдуардовна
ООО Фирма"Акант"
ООО "КЭС"
Харитонов Андрей Викторович
Гинсбург Наталья Николаевна
Чигрина Галина Ильинична
Калашников Виктор Николаевич
ИП Петрова Майя Андреевна
Нестерова Иветта Владимировна
ИП Хачикян Ара Артаваздович
Фальчикова Ирина Александровна
Хамаян Роланд Ашотович
ИП Товмасян Артур Хачатурович
Омарова Галимат Магомедовна
Ширшов Владимир Юрьевич
ООО "Альфа-М"
Хабахов Артур Акимович
ООО "ПРОФСЕРВИСТРЕЙД"
Наумов Юрий Владимирович
Белорусевич Вячеслав Петрович
ИП Трофимов Владимир Геннадьевич
ООО "МТС ЭНЕРГО"
Принцевская Мария Валерьена
ООО "ЛоНа"
ИП Журбина Ирина Дмитриевна
ООО коммерческий банк "Ростфинанс"
ООО "СВО"
Козлова Нонна Александровна, Осипова Татьяна Леонидовна
Хачатурян Карен Саркисович
ООО "ЭЛЕ-ГАЗ"
ИП Моренов Игорь Валерьевич
Литвинов Александр Иванович
Саморегулируемая организация Ассоциация "Гильдия проектных организаций Южного округа"
Кашликов Сергей Николаевич
Мехтиева Анна Алексеевна
Акаева Зумруд Амирхановна
Галий Юрий Александрович
ИП Иванова Наталья Анатольевна
ООО "ЕЭС-Гарант"
ИП Арутюнян Алексей Гагикович
ООО "НЭК"
Селиванов Николай Николаевич
Бархо Анжела Юрьевна
Дымов Александр Степанович
ИП Мелконова Анна Владимировна
Жванко Владимир Петрович
Ленский Давид Сергеевич
Болдарева Мария Владимировна
ПАО "Сбербанк России"
Кейян Артур Жирайрович
Жванко Владимир Петрович
Пожогин Михаил Юрьевич
Крнчоян Владимир Крнчикович
Ростовское областное отделение Общероссийской общественной организации ВДПО
Коряко Анна Георгиевна
ИП Черных Анна Петровна
ИП Шишкина Алла Серафимовна
Грушин Олег Петрович
ООО "КЭС"
ООО "КЭС"
ИП Ефименко Александр Олегович
Беспоясный Виктор Александрович
Ерошенко Ольга Леонидовна
</t>
  </si>
  <si>
    <t>Л-1245</t>
  </si>
  <si>
    <t>Ростовская дистанция электроснабжения ЭЧС-102 – СП Северо-Кавказской дирекции по энергообеспечению – СП Трансэнерго – филиала ОАО «РЖД», ООО Комбинат питания "Дон", ООО "Сервис центр Дон", ООО "Железнодорожник" , 338 ИП Одёжная Е.В  1,2,3 категория</t>
  </si>
  <si>
    <t>ПС 110 кВ Р3</t>
  </si>
  <si>
    <t>КЛ 6 кВ №300</t>
  </si>
  <si>
    <t>Ростовская дистанция электроснабжения ЭЧС-102 – СП Северо-Кавказской дирекции по энергообеспечению – СП Трансэнерго – филиала ОАО «РЖД» 1,2,3 категория</t>
  </si>
  <si>
    <t>КЛ 6 кВ №301</t>
  </si>
  <si>
    <t>Ростовская дистанция электроснабжения ЭЧС-102 – СП Северо-Кавказской дирекции по энергообеспечению – СП Трансэнерго – филиала ОАО «РЖД» , ЗАО " РН-Ростовнефтепродукт ", ООО "Росавтотранс", ЗАО Мобиком-Кавказ, ИП Андросов А.В, ИП Нефедов Г.А.  1,2,3 категория</t>
  </si>
  <si>
    <t>КЛ 6 кВ №315</t>
  </si>
  <si>
    <t>Ростовский электровозоремонтный завод-филиал АО  «Желдорреммаш»  2 категория</t>
  </si>
  <si>
    <t>КЛ 6 кВ №310</t>
  </si>
  <si>
    <t>ООО «Спец-энерго» быт  3 категория</t>
  </si>
  <si>
    <t>ООО «Вернисаж»  1.3 категории</t>
  </si>
  <si>
    <t>КЛ 6 кВ №321</t>
  </si>
  <si>
    <t>Ростовский электровозоремонтный завод-филиал АО  «Желдорреммаш» 2 категория, ООО "Омега-Принт" 3 категория</t>
  </si>
  <si>
    <t>КЛ 6 кВ №334</t>
  </si>
  <si>
    <t xml:space="preserve">ООО "Хлебозавод Юг Руси"
Ростовский Региональный Филиал АО "Россельхозбанк"
ООО "Северный"
ООО "ВЭВ"
ООО "ВЭВ"
ИП Вахромова Полина Игоревна
Ростовский Региональный Филиал АО "Россельхозбанк"
Ростовский Региональный Филиал АО "Россельхозбанк"
ИП Вахромова Полина Игоревна
ООО "Хлебозавод Юг Руси"
ИП Авдеева Ирина Владимировна
Абачараев Закир Рамазанович
ИП Абачараева Нелля Лазаревна
Фролов Алексей Валентинович
ПАО "Киноконцертный комплекс "Русь"
Шелепов Герман Владимирович
Ростовский Региональный Филиал АО "Россельхозбанк"
ИП Ходыкина Татьяна Алексеевна
Гаражный кооператив "Согласие-1"
ИП Гинзбург Ян Григорьевич
ПАО "Сбербанк России"
ООО "Энергосбыт Юга"
ООО "Энергосбыт Юга"
Михайлина Ксения Сергеевна
ИП Полякова Раиса Львовна
Сандоянц Каринэ Ишхановна, Георгиади Виктория Ишхановна
АО"Карбонат"
Бондарь Антонина Васильевна
ООО " Кафе "Встреча"
ООО "МД"
ИП Лежнева Екатерина Олеговна
ООО "Оптикс-Юг"
ООО "Гал"
ООО "Институт строительства и проектрирования"
АО "ЮВЭнергочермет"
Пересунько Александр Александрович
ЗАО "ПТИЦЕПРОМ ИНЖЕНИРИНГ"
ЗАО "ПТИЦЕПРОМ ИНЖЕНИРИНГ"
ООО "Промышленная энергосбытовая компания"
ИП Тараев Игорь Эдуардович
ИП Тараев Игорь Эдуардович
ООО "ЭНЕРГОСБЫТ ЮГА"
ООО "Энергосбытовая компания "Энергостандарт"
ООО "ПУНКТ Е"
ООО "Энергосбытовая компания "Энергостандарт"
ООО "Энергосбытовая компания "Энергостандарт"
ООО "Энергосбытовая компания "Энергостандарт"
ООО "ЭНЕРДЖИ ГРУП"
ООО "Малахит"
Мясников Анатолий Евгеньевич
ООО "Максим"
Черняков Виктор Андреевич
Григайтес Ирина Владимировна
Лачинян Лаврентий Арамансович
ИП Сапожников Юрий Михайлович
ООО "Вест"
ПАО "Промсвязьбанк"
ООО "Сфера"
ПАО "Промсвязьбанк"
ИП Шевченко Елизавета Вячеславовна
ИП Быковский Владимир Алексеевич
ИП Быковский Владимир Алексеевич
ООО "Восток-98"
ООО"НПП Атомкотломаш"
ИП Быковский Владимир Алексеевич
Завялова Татьяна Федоровна
ООО "Оптикс-Альянс"
ООО "Дидиси Консалтинг энд Проперти Менеджмент"
ООО "Редакция газеты "Вечерний Ростов""
ООО "Предприятие общественного питания "Темерник"
ИП Иванова Наталья Анатольевна
ООО "МАГНИТЭНЕРГО"
ЗАО "Ростовоблгражданреконструкция-1"
Терёшкин Евгений Борисович
ОАО "Проектный институт "Горжилпроект
ООО "Торговый дом"Кавэлектромонтаж"
ЗАО "Центральный рынок"
ЗАО "Центральный рынок"
ООО "Энергосбыт Юга"
ООО "Энергосбыт Юга"
ООО "Инпром"
ООО "Инпром"
ООО "РН-Энерго"
ООО "МОНОЛИТ"
ООО "ЭНЕРГОСБЫТ ЮГА"
ООО "Энергосбытовая компания "Энергостандарт"
ИП Наконечный Андрей Анатольевич
ООО "ЭНЕРГОСБЫТ ЮГА"
ООО "ЭНЕРГОСБЫТ ЮГА"
ТСН "Альянс"
Кушнарев Максим Федорович
ООО "Мега Плюс"
ООО "Компания "Амазон"
ООО "Альбион Плюс"
ИП Гогорян Такуин Ардашесовна
ООО "ВЭВ"
ООО "ТЦ Континенталь"
ООО "Компания "Амазон"
Хлупин Сергей Борисович
Клименко Андрей Александрович
Черватюк Василий Владимирович
ООО "Сфера"
Публично-правовая компания "Роскадастр"
Ростовское торговое потребительское общество
АО "Гипростром"
ЦМРБанк (Общество с ограниченной ответственностью)
АО "Гипростром"
Крашенников Евгений Викторович
АО "Мосэнергосбыт"
ООО "Торговый Дом"Андреевский"
ИП Холявко Илья Евгеньевич
ООО "ЭНЕРДЖИ ГРУП"
ИП Вертий Екатерина Юрьевна
ООО "Стела"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АО "Росжелдорпроект"
ИП Вирабян Сатеник Оганесовна
ООО "Торговый Дом"Андреевский"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ООО "ЗерноДон"
ИП Бугаян Светлана Суреновна
ООО "Зефир"
ОАО "Донинтурфлот"
ООО "Инпром"
ООО "Союз"
ООО "Союз"
ИП Абачараева Нелля Лазаревна
ИП Абачараева Нелля Лазаревна
ЗАО Торговый Дом "Ростов ЦУМ"
ИП Горобченко Галина Юрьевна
ООО "Лань"
ЗАО Торговый Дом "Ростов ЦУМ"
ООО "Плюс Ультра"
ООО "МАГНИТЭНЕРГО"
ООО "КЛ Групп"
ООО "ЛУКОЙЛ-Ростовэнерго"
ООО "ЭЛЕ-ГАЗ"
Воробьева Наталья Николаевна, Воробьева Лидия Денисовна, Воробьев Дмитрий Александрович
ИП Абачараев Рамазан Закирович
АО "Русская Инфраструктурная Компания"
Болотный Максим Львович, ИП Полевский Алексей Алексеевич
Басмаджан Эдуард Юрьевич, Лысаков Владимир Михайлович
ООО "Восток"
ИП Ахламова Дарья Евгеньевна
ООО "Капиталстроймонтаж"
ООО "Энергосбыт Юга"
ООО "Энергосбыт Юга"
ООО "Росттрансагентство"
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ИП Пасечников Вячеслав Борисович
ООО "АПР-Сити/ТВД"
ИП Данилкина Елена Борисовна
ООО "Стоматология"
ИП Гайворонский Евгений Анатолиевич
ООО "Оргстрой"
ИП Кузьменко Александр Михайлович
ИП Бугаев Александр Владимирович
ПАО "Ростелеком"
ООО "Долголетие"
ООО "Сбытовая компания Юг"
Семенов Владислав Захарович
Пустенко Виталий Юрьевич
Бурлакова Анастасия Сергеевна
ИП Попов Ростислав Владимирович, Попова Алевтина Александровна, Межуев Игорь Брониславович
Микаелян Анжела Багатуровна
Нескубина Ираида Павловна
Маралин Алексей Сергеевич
Терентьев Денис Владимирович, Терентьева Оксана Валерьевна
Любчинская Наталья Валентиновна
Павлова Татьяна Николаевна, Васильев Николай Михайлович
ООО "Успех"
ООО "Александр"
ООО "ЮГОПТТОРГ"
ИП Шишкина Татьяна Ивановна
Варфоломеева Тамара Васильевна
Глаголев Денис Сергеевич
Иванова Ольга Сергеевна
Турабелидзе Жанна Анатольевна
ИП ИП Шабанян Мгер Семенович
ИП Сорока Иван Николаевич
Клепиков Георгий Владимирович
Сергеева Татьяна Николаевна
Филиал "Подводречстрой-2"
ООО "Дидиси Консалтинг энд Проперти Менеджмент"
Железнякова Антонина Вениаминовна
ИП Литвак Галина Валерьевна
ИП Солдатов Сергей Александрович
ООО "Владис"
ОАО "Институт по проектированию и строительству предприятий агропромышленного комплекса и пищевой промышленности"
ИП Литвак Галина Валерьевна
Шипулина Ольга Ивановна
Хачатрян Георгий Михайлович, Данилова Лаура Михайловна
ИП Демченко Сергей Борисович
ИП Быстрая Каринэ Альбертовна
ИП Астахов Роман Анатольевич
ИП Шевченко Елизавета Вячеславовна
ИП Дерюгин Василий Васильевич
ООО "Сбытовая компания Юг"
ИП Андриевская Жанна Викторовна
ИП Трещев Виктор Сергеевич
Персидская Мария Борисовна
Малиненко Михаил Константинович
ООО "ОТЕЛЬ ФГ"
Кручинина Алла Евгеньевна
Фетисов Игорь Васильевич
Какурина Ольга Михайловна
Козека Александр Михайлович
Плотников Борис Львович
ИП Зеленская Елена Николаевна
Оганесян Гарегин Леванович
ИП Барановский Геннадий Константинович
Атанесян Зоя Руслановна
Постол Александр Николаевич
ООО "Био-Климат-Юг"
ИП Агуреева Галина Филипповна
Постол Александр Николаевич
Плотников Борис Львович
Котляренко Любовь Захаровна
ИП Чулухадзе Ирина Анатольевна
ООО "Изаура"
Пузиков Павел Викторович
Целиковский Давид Анатольевич
ООО "МТС ЭНЕРГО"
Дбар Ирина Эдуардовна
Михайлов Игорь Вячеславович
Религиозная Организация Еврейская Община Любавических Хасидов Агудас Хасидей Хабад
Барков Алексей Игоревич
Серебрякова Елена Николаевна
ИП Бирюлин Максим Васильевич
ООО "Кант"
ИП Богочаров Валерий Валерьевич
ИП Ли Анна Станиславовна
Исакова Юлия Игоревна
Грызлова Виктория Анатольевна
ООО "Проагент"
Зутикова Ирина Ивановна
Абачараева Наталья Юрьевна
Осадчий Андрей Викторович
Суховерхова Елена Николаевна, Суховерхов Дмитрий Евгеньевич
ИП Макарова Екатерина Игоревна
Петросян Карине Суреновна
АО "Коопмонтаж"
Илюгин Борис Федорович
Леонтьева Наталия Владимировна
Гулиянц Гайк Ашотович
ООО "Забота"
ООО "Русский офис"
Попов Виктор Викторович
ООО "ЕЭС.ГАРАНТ"
ООО "Строитель"
ИП Шароян Марлен Владимирович
ИП Венжега Валентина Анатольевна
Окуджава Мака Джемаловна
Венжега Сергей Александрович
ИП Казарян Рубен Владимирович
Скоблицкая Галина Григорьевна
Воскобойникова Эмма Тимофеевна
Авеян Асватур Сергеевич
ИП Иванова Наталья Анатольевна
ИП Антоненко Юрий Петрович
Персидская Любовь Михайловна
ИП Петина Оксана Борисовна
Шаповалова Ирина Владимировна
Епремян Армине Рафиковна
ИП Гусяков Дмитрий Николаевич
ИП Ермоленко Анатолий Николаевич
Бабаянц Вадим Анатольевич
Ростовская областная организация Общероссийской общественной организации инвалидов "Всероссийское Ордена Трудового Красного Знамени общество слепых"
ООО "Энерджи Груп"
Шиляева Анастасия Александровна
Трубников Сергей Александрович, Петров Геннадий Леонидович
Макарова Галия Бейсеновна
Бердников Дмитрий Владимирович, Бердникова Наталья Владимировна
Косаревский В.И., Гайдук С.В., Стригин Г.Н., Радченко В.В.
ЗАО "Донмедтехника"
Воронкова Людмила Ивановна
Макарова Галия Бейсеновна
Алябышев Владислав Васильевич
ИП Шабунин Алексей Михайлович
ООО "ЭНЕРДЖИ ГРУП"
ООО "Сбытовая компания Юг"
ООО "Корвет"
Ростовский областной союз потребительских обществ
ООО "Корвет"
Ростовский областной союз потребительских обществ
Проскурин Евгений Алексеевич
ИП Выскребенцева Галина Владимировна
ООО "Арс"
ИП Сапко Владимир Владимирович
ИП Лоик Дмитрий Иванович
Всероссийская общественная организация "Русское географическое общество"
ООО "Техноторговый центр"
Великанов Виталий Викторович Чернявская Анжела Эдуардовна
Пироева Сильва Сергеевна
АО "Головной научно-исследовательский и проектный институт по распределению и использованию газа "Гипрониигаз"
ИП Зеленцова Наталья Владимировна
ООО "Баланс"
Громова Галина Алексеевна
ИП Шевченко Евгения Евгеньевна
ИП Кондратенко Ирина Владимировна
ООО "Баланс"
Николенко Виктор Федорович
ООО "Партнер"
ООО "Региональный офисный сервис-ИНФОРМ"
ООО "Южный"
Кирицева Юлия Романовна
ИП Шестак Игорь Николаевич
ООО "КЭС"
Жуков Юлий Александрович
Бинятова Ольга Альбертовна
Мамай Светлана Ивановна
ИП Лихачева Карина Сергеевна
Басмаджан Эдуард Юрьевич
Курпас Александр Евгеньевич
ПАО "Сбербанк России"
Царькова Наталья Анатольевна
Кандаурова Людмила Александровна
ИП Красовская Пелагея Григорьевна
ООО "Зеленый континент"
Куликов Михаил Леонидович
ИП Пашковский Александр Вячеславович
ИП Чагаян Неля Федоровна, Кручинкин Борис Николаевич, Кручинкина Мария Павловна
Петренко Алла Семеновна
Ростовский Кафедральный собор Рождества Пресвятой Богородицы
Ростовский Кафедральный собор Рождества Пресвятой Богородицы
ООО "Автоэкспресс"
ИП Герасимова Виктория Сергеевна
ООО "ЮГОПТТОРГ"
Ким Алина Алексеевна
ИП Козьмина Ирина Александровна
Борзов Александр Иванович
ООО "Инпром"
Попов Александр Александрович
ИП Тимко Николай Викторович
ЧОУ ДПО "Межрегиональный центр подготовки специалистов"
ООО "Альфа-М"
Школьник Аким Вадимович
Степанова Елена Анатольевна
Бирюкова Татьяна Ивановна
Сухарева Светлана Васильевна
Моложай Виктор Алексеевич
Пузян Тамара Олеговна
ООО "Альбион Плюс"
ООО "Энерджи Груп"
Синьков Сергей Владимирович
Синьков Сергей Владимирович
ИП Конвиссар Александр Петрович
ИП Конвиссар Александр Петрович
ИП Клочков Александр Николаевич
ИП Клочков Александр Николаевич
ИП Сиордия Екатерина Павловна
Болгов Сергей Петрович
Воскресенская Татьяна Геннадьевна
Белова Людмила Борисовна
ИП Нагорнова Татьяна Николаевна
ИП Шумеев Павел Андреевич
</t>
  </si>
  <si>
    <t>Л-302</t>
  </si>
  <si>
    <t xml:space="preserve">ЗАО "Центральный рынок"
ЗАО "Центральный рынок"
ООО "Энергосбыт Юга"
ООО "Энергосбыт Юга"
ООО "Инпром"
ООО "Инпром"
ООО "РН-Энерго"
ООО "МОНОЛИТ"
ООО "ЭНЕРГОСБЫТ ЮГА"
ООО "Энергосбытовая компания "Энергостандарт"
ИП Наконечный Андрей Анатольевич
ООО "ЭНЕРГОСБЫТ ЮГА"
ООО "ЭНЕРГОСБЫТ ЮГА"
ТСН "Альянс"
Кушнарев Максим Федорович
ООО "Мега Плюс"
ООО "Компания "Амазон"
ООО "Альбион Плюс"
ИП Гогорян Такуин Ардашесовна
ООО "ВЭВ"
ООО "ТЦ Континенталь"
ООО "Компания "Амазон"
Хлупин Сергей Борисович
Клименко Андрей Александрович
Черватюк Василий Владимирович
ООО "Сфера"
Публично-правовая компания "Роскадастр"
Ростовское торговое потребительское общество
АО "Гипростром"
ЦМРБанк (Общество с ограниченной ответственностью)
АО "Гипростром"
Крашенников Евгений Викторович
АО "Мосэнергосбыт"
ООО "Торговый Дом"Андреевский"
ИП Холявко Илья Евгеньевич
ООО "ЭНЕРДЖИ ГРУП"
ИП Вертий Екатерина Юрьевна
ООО "Стела"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АО "Росжелдорпроект"
ИП Вирабян Сатеник Оганесовна
ООО "Торговый Дом"Андреевский"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ООО "ЗерноДон"
ИП Бугаян Светлана Суреновна
ООО "Зефир"
ОАО "Донинтурфлот"
ООО "Инпром"
ООО "Союз"
ООО "Союз"
ИП Абачараева Нелля Лазаревна
ИП Абачараева Нелля Лазаревна
ЗАО Торговый Дом "Ростов ЦУМ"
ИП Горобченко Галина Юрьевна
ООО "Лань"
ЗАО Торговый Дом "Ростов ЦУМ"
ООО "Плюс Ультра"
ООО "МАГНИТЭНЕРГО"
ООО "КЛ Групп"
ООО "ЛУКОЙЛ-Ростовэнерго"
ООО "ЭЛЕ-ГАЗ"
Воробьева Наталья Николаевна, Воробьева Лидия Денисовна, Воробьев Дмитрий Александрович
ИП Абачараев Рамазан Закирович
АО "Русская Инфраструктурная Компания"
Болотный Максим Львович, ИП Полевский Алексей Алексеевич
Басмаджан Эдуард Юрьевич, Лысаков Владимир Михайлович
ООО "Восток"
ИП Ахламова Дарья Евгеньевна
ООО "Капиталстроймонтаж"
ООО "Энергосбыт Юга"
ООО "Энергосбыт Юга"
ООО "Росттрансагентство"
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ИП Пасечников Вячеслав Борисович
ООО "АПР-Сити/ТВД"
ИП Данилкина Елена Борисовна
ООО "Стоматология"
ИП Гайворонский Евгений Анатолиевич
ООО "Оргстрой"
ИП Кузьменко Александр Михайлович
ИП Бугаев Александр Владимирович
ПАО "Ростелеком"
ООО "Долголетие"
ООО "Сбытовая компания Юг"
Семенов Владислав Захарович
Пустенко Виталий Юрьевич
Бурлакова Анастасия Сергеевна
ИП Попов Ростислав Владимирович, Попова Алевтина Александровна, Межуев Игорь Брониславович
Микаелян Анжела Багатуровна
Нескубина Ираида Павловна
Маралин Алексей Сергеевич
Терентьев Денис Владимирович, Терентьева Оксана Валерьевна
Любчинская Наталья Валентиновна
Павлова Татьяна Николаевна, Васильев Николай Михайлович
ООО "Успех"
ООО "Александр"
ООО "ЮГОПТТОРГ"
ИП Шишкина Татьяна Ивановна
Варфоломеева Тамара Васильевна
Глаголев Денис Сергеевич
Иванова Ольга Сергеевна
Турабелидзе Жанна Анатольевна
ИП ИП Шабанян Мгер Семенович
ИП Сорока Иван Николаевич
Клепиков Георгий Владимирович
Сергеева Татьяна Николаевна
Филиал "Подводречстрой-2"
ООО "Дидиси Консалтинг энд Проперти Менеджмент"
Железнякова Антонина Вениаминовна
ИП Литвак Галина Валерьевна
ИП Солдатов Сергей Александрович
ООО "Владис"
ОАО "Институт по проектированию и строительству предприятий агропромышленного комплекса и пищевой промышленности"
ИП Литвак Галина Валерьевна
Шипулина Ольга Ивановна
Хачатрян Георгий Михайлович, Данилова Лаура Михайловна
ИП Демченко Сергей Борисович
ИП Быстрая Каринэ Альбертовна
ИП Астахов Роман Анатольевич
ИП Шевченко Елизавета Вячеславовна
ИП Дерюгин Василий Васильевич
ООО "Сбытовая компания Юг"
ИП Андриевская Жанна Викторовна
ИП Трещев Виктор Сергеевич
Персидская Мария Борисовна
Малиненко Михаил Константинович
ООО "ОТЕЛЬ ФГ"
Кручинина Алла Евгеньевна
Фетисов Игорь Васильевич
Какурина Ольга Михайловна
Козека Александр Михайлович
Плотников Борис Львович
ИП Зеленская Елена Николаевна
Оганесян Гарегин Леванович
ИП Барановский Геннадий Константинович
Атанесян Зоя Руслановна
Постол Александр Николаевич
ООО "Био-Климат-Юг"
ИП Агуреева Галина Филипповна
Постол Александр Николаевич
Плотников Борис Львович
Котляренко Любовь Захаровна
ИП Чулухадзе Ирина Анатольевна
ООО "Изаура"
Пузиков Павел Викторович
Целиковский Давид Анатольевич
ООО "МТС ЭНЕРГО"
Дбар Ирина Эдуардовна
Михайлов Игорь Вячеславович
Религиозная Организация Еврейская Община Любавических Хасидов Агудас Хасидей Хабад
Барков Алексей Игоревич
Серебрякова Елена Николаевна
ИП Бирюлин Максим Васильевич
ООО "Кант"
ИП Богочаров Валерий Валерьевич
ИП Ли Анна Станиславовна
Исакова Юлия Игоревна
Грызлова Виктория Анатольевна
ООО "Проагент"
Зутикова Ирина Ивановна
Абачараева Наталья Юрьевна
Осадчий Андрей Викторович
Суховерхова Елена Николаевна, Суховерхов Дмитрий Евгеньевич
ИП Макарова Екатерина Игоревна
Петросян Карине Суреновна
АО "Коопмонтаж"
Илюгин Борис Федорович
Леонтьева Наталия Владимировна
Гулиянц Гайк Ашотович
ООО "Забота"
ООО "Русский офис"
Попов Виктор Викторович
ООО "ЕЭС.ГАРАНТ"
ООО "Строитель"
ИП Шароян Марлен Владимирович
ИП Венжега Валентина Анатольевна
Окуджава Мака Джемаловна
Венжега Сергей Александрович
ИП Казарян Рубен Владимирович
Скоблицкая Галина Григорьевна
Воскобойникова Эмма Тимофеевна
Авеян Асватур Сергеевич
ИП Иванова Наталья Анатольевна
ИП Антоненко Юрий Петрович
Персидская Любовь Михайловна
ИП Петина Оксана Борисовна
Шаповалова Ирина Владимировна
Епремян Армине Рафиковна
ИП Гусяков Дмитрий Николаевич
ИП Ермоленко Анатолий Николаевич
Бабаянц Вадим Анатольевич
Ростовская областная организация Общероссийской общественной организации инвалидов "Всероссийское Ордена Трудового Красного Знамени общество слепых"
ООО "Энерджи Груп"
Шиляева Анастасия Александровна
Трубников Сергей Александрович, Петров Геннадий Леонидович
Макарова Галия Бейсеновна
Бердников Дмитрий Владимирович, Бердникова Наталья Владимировна
Косаревский В.И., Гайдук С.В., Стригин Г.Н., Радченко В.В.
ЗАО "Донмедтехника"
Воронкова Людмила Ивановна
Макарова Галия Бейсеновна
Алябышев Владислав Васильевич
ИП Шабунин Алексей Михайлович
ООО "ЭНЕРДЖИ ГРУП"
ООО "Сбытовая компания Юг"
ООО "Корвет"
Ростовский областной союз потребительских обществ
ООО "Корвет"
Ростовский областной союз потребительских обществ
Проскурин Евгений Алексеевич
ИП Выскребенцева Галина Владимировна
ООО "Арс"
ИП Сапко Владимир Владимирович
ИП Лоик Дмитрий Иванович
Всероссийская общественная организация "Русское географическое общество"
ООО "Техноторговый центр"
Великанов Виталий Викторович Чернявская Анжела Эдуардовна
Пироева Сильва Сергеевна
АО "Головной научно-исследовательский и проектный институт по распределению и использованию газа "Гипрониигаз"
ИП Зеленцова Наталья Владимировна
ООО "Баланс"
Громова Галина Алексеевна
ИП Шевченко Евгения Евгеньевна
ИП Кондратенко Ирина Владимировна
ООО "Баланс"
Николенко Виктор Федорович
ООО "Партнер"
ООО "Региональный офисный сервис-ИНФОРМ"
ООО "Южный"
Кирицева Юлия Романовна
ИП Шестак Игорь Николаевич
ООО "КЭС"
Жуков Юлий Александрович
Бинятова Ольга Альбертовна
Мамай Светлана Ивановна
ИП Лихачева Карина Сергеевна
Басмаджан Эдуард Юрьевич
Курпас Александр Евгеньевич
ПАО "Сбербанк России"
Царькова Наталья Анатольевна
Кандаурова Людмила Александровна
ИП Красовская Пелагея Григорьевна
ООО "Зеленый континент"
Куликов Михаил Леонидович
ИП Пашковский Александр Вячеславович
ИП Чагаян Неля Федоровна, Кручинкин Борис Николаевич, Кручинкина Мария Павловна
Петренко Алла Семеновна
Ростовский Кафедральный собор Рождества Пресвятой Богородицы
Ростовский Кафедральный собор Рождества Пресвятой Богородицы
</t>
  </si>
  <si>
    <t>Л-304</t>
  </si>
  <si>
    <t>ИП Асланова Рита Сергеевна
Климова Виктория Павловна
Мылтыхян Елена Георгиевна
ООО "ТТК-Связь"
ООО УК "НАСЛЕДИЕ" Л
ООО "УК "ПОКРОВСКИЙ"
ПАО "Вымпел-Коммуникации"
ПАО "Мобильные ТелеСистемы"
Спиридонов Александр Семенович</t>
  </si>
  <si>
    <t>Л-305</t>
  </si>
  <si>
    <t xml:space="preserve">ИП ХОДЫКИНА ТАТЬЯНА АЛЕКСЕЕВНА
Гаражный кооператив "Согласие-1"
ИП Гинзбург Ян Григорьевич
ПАО "Сбербанк России"
ООО "Энергосбыт Юга"
ООО "Энергосбыт Юга"
Михайлина Ксения Сергеевна
ИП Полякова Раиса Львовна
Сандоянц Каринэ Ишхановна, Георгиади Виктория Ишхановна
АО"Карбонат"
Бондарь Антонина Васильевна
ООО " Кафе "Встреча"
ООО "МД"
ИП Лежнева Екатерина Олеговна
ООО "Оптикс-Юг"
ООО "Гал"
ООО "Институт строительства и проектрирования"
АО "ЮВЭнергочермет"
Пересунько Александр Александрович
ЗАО "ПТИЦЕПРОМ ИНЖЕНИРИНГ"
ЗАО "ПТИЦЕПРОМ ИНЖЕНИРИНГ"
ООО "Промышленная энергосбытовая компания"
ИП Тараев Игорь Эдуардович
ИП Тараев Игорь Эдуардович
ООО "ЭНЕРГОСБЫТ ЮГА"
ООО "Энергосбытовая компания "Энергостандарт"
ООО "ПУНКТ Е"
ООО "Энергосбытовая компания "Энергостандарт"
ООО "Энергосбытовая компания "Энергостандарт"
ООО "Энергосбытовая компания "Энергостандарт"
ООО "ЭНЕРДЖИ ГРУП"
ООО "Малахит"
Мясников Анатолий Евгеньевич
ООО "Максим"
Черняков Виктор Андреевич
Григайтес Ирина Владимировна
Лачинян Лаврентий Арамансович
ИП Сапожников Юрий Михайлович
ООО "Вест"
ПАО "Промсвязьбанк"
ООО "Сфера"
ПАО "Промсвязьбанк"
ИП Шевченко Елизавета Вячеславовна
ИП Быковский Владимир Алексеевич
ИП Быковский Владимир Алексеевич
ООО "Восток-98"
ООО"НПП Атомкотломаш"
ИП Быковский Владимир Алексеевич
Завялова Татьяна Федоровна
ООО "Оптикс-Альянс"
ООО "Дидиси Консалтинг энд Проперти Менеджмент"
ООО "Редакция газеты "Вечерний Ростов""
ООО "Предприятие общественного питания "Темерник"
ИП Иванова Наталья Анатольевна
ООО "МАГНИТЭНЕРГО"
ЗАО "Ростовоблгражданреконструкция-1"
Терёшкин Евгений Борисович
ОАО "Проектный институт "Горжилпроект
ООО "Торговый дом"Кавэлектромонтаж"
ЗАО "Центральный рынок"
ЗАО "Центральный рынок"
ООО "Энергосбыт Юга"
ООО "Энергосбыт Юга"
ООО "Инпром"
ООО "Инпром"
ООО "РН-Энерго"
ООО "МОНОЛИТ"
ООО "ЭНЕРГОСБЫТ ЮГА"
ООО "Энергосбытовая компания "Энергостандарт"
ИП Наконечный Андрей Анатольевич
ООО "ЭНЕРГОСБЫТ ЮГА"
ООО "ЭНЕРГОСБЫТ ЮГА"
ТСН "Альянс"
Кушнарев Максим Федорович
ООО "Мега Плюс"
ООО "Компания "Амазон"
ООО "Альбион Плюс"
ИП Гогорян Такуин Ардашесовна
ООО "ВЭВ"
ООО "ТЦ Континенталь"
ООО "Компания "Амазон"
Хлупин Сергей Борисович
Клименко Андрей Александрович
Черватюк Василий Владимирович
ООО "Сфера"
Публично-правовая компания "Роскадастр"
Ростовское торговое потребительское общество
АО "Гипростром"
ЦМРБанк (Общество с ограниченной ответственностью)
АО "Гипростром"
Крашенников Евгений Викторович
АО "Мосэнергосбыт"
ООО "Торговый Дом"Андреевский"
ИП Холявко Илья Евгеньевич
ООО "ЭНЕРДЖИ ГРУП"
ИП Вертий Екатерина Юрьевна
ООО "Стела"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АО "Росжелдорпроект"
ИП Вирабян Сатеник Оганесовна
ООО "Торговый Дом"Андреевский"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ООО "ЗерноДон"
ИП Бугаян Светлана Суреновна
ООО "Зефир"
ОАО "Донинтурфлот"
ООО "Инпром"
ООО "Союз"
ООО "Союз"
ИП Абачараева Нелля Лазаревна
ИП Абачараева Нелля Лазаревна
ЗАО Торговый Дом "Ростов ЦУМ"
ИП Горобченко Галина Юрьевна
ООО "Лань"
ЗАО Торговый Дом "Ростов ЦУМ"
ООО "Плюс Ультра"
ООО "МАГНИТЭНЕРГО"
ООО "КЛ Групп"
ООО "ЛУКОЙЛ-Ростовэнерго"
ООО "ЭЛЕ-ГАЗ"
Воробьева Наталья Николаевна, Воробьева Лидия Денисовна, Воробьев Дмитрий Александрович
ИП Абачараев Рамазан Закирович
АО "Русская Инфраструктурная Компания"
Болотный Максим Львович, ИП Полевский Алексей Алексеевич
Басмаджан Эдуард Юрьевич, Лысаков Владимир Михайлович
ООО "Восток"
ИП Ахламова Дарья Евгеньевна
ООО "Капиталстроймонтаж"
ООО "Энергосбыт Юга"
ООО "Энергосбыт Юга"
ООО "Росттрансагентство"
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t>
  </si>
  <si>
    <t>Л-307</t>
  </si>
  <si>
    <t xml:space="preserve">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ИП Пасечников Вячеслав Борисович
ООО "АПР-Сити/ТВД"
ИП Данилкина Елена Борисовна
ООО "Стоматология"
ИП Гайворонский Евгений Анатолиевич
ООО "Оргстрой"
ИП Кузьменко Александр Михайлович
ИП Бугаев Александр Владимирович
ПАО "Ростелеком"
ООО "Долголетие"
ООО "Сбытовая компания Юг"
Семенов Владислав Захарович
Пустенко Виталий Юрьевич
Бурлакова Анастасия Сергеевна
ИП Попов Ростислав Владимирович, Попова Алевтина Александровна, Межуев Игорь Брониславович
Микаелян Анжела Багатуровна
Нескубина Ираида Павловна
Маралин Алексей Сергеевич
Терентьев Денис Владимирович, Терентьева Оксана Валерьевна
Любчинская Наталья Валентиновна
Павлова Татьяна Николаевна, Васильев Николай Михайлович
ООО "Успех"
ООО "Александр"
ООО "ЮГОПТТОРГ"
ИП Шишкина Татьяна Ивановна
Варфоломеева Тамара Васильевна
Глаголев Денис Сергеевич
Иванова Ольга Сергеевна
Турабелидзе Жанна Анатольевна
ИП ИП Шабанян Мгер Семенович
ИП Сорока Иван Николаевич
Клепиков Георгий Владимирович
Сергеева Татьяна Николаевна
Филиал "Подводречстрой-2"
ООО "Дидиси Консалтинг энд Проперти Менеджмент"
Железнякова Антонина Вениаминовна
ИП Литвак Галина Валерьевна
ИП Солдатов Сергей Александрович
ООО "Владис"
ОАО "Институт по проектированию и строительству предприятий агропромышленного комплекса и пищевой промышленности"
ИП Литвак Галина Валерьевна
Шипулина Ольга Ивановна
Хачатрян Георгий Михайлович, Данилова Лаура Михайловна
ИП Демченко Сергей Борисович
ИП Быстрая Каринэ Альбертовна
ИП Астахов Роман Анатольевич
ИП Шевченко Елизавета Вячеславовна
ИП Дерюгин Василий Васильевич
ООО "Сбытовая компания Юг"
ИП Андриевская Жанна Викторовна
ИП Трещев Виктор Сергеевич
Персидская Мария Борисовна
Малиненко Михаил Константинович
ООО "ОТЕЛЬ ФГ"
Кручинина Алла Евгеньевна
Фетисов Игорь Васильевич
Какурина Ольга Михайловна
Козека Александр Михайлович
Плотников Борис Львович
ИП Зеленская Елена Николаевна
Оганесян Гарегин Леванович
ИП Барановский Геннадий Константинович
Атанесян Зоя Руслановна
Постол Александр Николаевич
ООО "Био-Климат-Юг"
ИП Агуреева Галина Филипповна
Постол Александр Николаевич
Плотников Борис Львович
Котляренко Любовь Захаровна
ИП Чулухадзе Ирина Анатольевна
ООО "Изаура"
Пузиков Павел Викторович
Целиковский Давид Анатольевич
ООО "МТС ЭНЕРГО"
Дбар Ирина Эдуардовна
Михайлов Игорь Вячеславович
Религиозная Организация Еврейская Община Любавических Хасидов Агудас Хасидей Хабад
Барков Алексей Игоревич
Серебрякова Елена Николаевна
ИП Бирюлин Максим Васильевич
ООО "Кант"
ИП Богочаров Валерий Валерьевич
ИП Ли Анна Станиславовна
Исакова Юлия Игоревна
Грызлова Виктория Анатольевна
ООО "Проагент"
Зутикова Ирина Ивановна
Абачараева Наталья Юрьевна
Осадчий Андрей Викторович
Суховерхова Елена Николаевна, Суховерхов Дмитрий Евгеньевич
ИП Макарова Екатерина Игоревна
Петросян Карине Суреновна
АО "Коопмонтаж"
Илюгин Борис Федорович
Леонтьева Наталия Владимировна
Гулиянц Гайк Ашотович
ООО "Забота"
ООО "Русский офис"
Попов Виктор Викторович
ООО "ЕЭС.ГАРАНТ"
ООО "Строитель"
ИП Шароян Марлен Владимирович
ИП Венжега Валентина Анатольевна
Окуджава Мака Джемаловна
Венжега Сергей Александрович
ИП Казарян Рубен Владимирович
Скоблицкая Галина Григорьевна
Воскобойникова Эмма Тимофеевна
Авеян Асватур Сергеевич
ИП Иванова Наталья Анатольевна
ИП Антоненко Юрий Петрович
Персидская Любовь Михайловна
ИП Петина Оксана Борисовна
Шаповалова Ирина Владимировна
Епремян Армине Рафиковна
ИП Гусяков Дмитрий Николаевич
ИП Ермоленко Анатолий Николаевич
Бабаянц Вадим Анатольевич
Ростовская областная организация Общероссийской общественной организации инвалидов "Всероссийское Ордена Трудового Красного Знамени общество слепых"
ООО "Энерджи Груп"
Шиляева Анастасия Александровна
Трубников Сергей Александрович, Петров Геннадий Леонидович
Макарова Галия Бейсеновна
Бердников Дмитрий Владимирович, Бердникова Наталья Владимировна
Косаревский В.И., Гайдук С.В., Стригин Г.Н., Радченко В.В.
ЗАО "Донмедтехника"
Воронкова Людмила Ивановна
Макарова Галия Бейсеновна
Алябышев Владислав Васильевич
ИП Шабунин Алексей Михайлович
ООО "ЭНЕРДЖИ ГРУП"
ООО "Сбытовая компания Юг"
ООО "Корвет"
Ростовский областной союз потребительских обществ
ООО "Корвет"
Ростовский областной союз потребительских обществ
Проскурин Евгений Алексеевич
ИП Выскребенцева Галина Владимировна
ООО "Арс"
ИП Сапко Владимир Владимирович
ИП Лоик Дмитрий Иванович
Всероссийская общественная организация "Русское географическое общество"
ООО "Техноторговый центр"
Великанов Виталий Викторович Чернявская Анжела Эдуардовна
Пироева Сильва Сергеевна
АО "Головной научно-исследовательский и проектный институт по распределению и использованию газа "Гипрониигаз"
ИП Зеленцова Наталья Владимировна
ООО "Баланс"
Громова Галина Алексеевна
ИП Шевченко Евгения Евгеньевна
ИП Кондратенко Ирина Владимировна
ООО "Баланс"
Николенко Виктор Федорович
ООО "Партнер"
ООО "Региональный офисный сервис-ИНФОРМ"
ООО "Южный"
Кирицева Юлия Романовна
ИП Шестак Игорь Николаевич
ООО "КЭС"
Жуков Юлий Александрович
Бинятова Ольга Альбертовна
Мамай Светлана Ивановна
ИП Лихачева Карина Сергеевна
Басмаджан Эдуард Юрьевич
Курпас Александр Евгеньевич
ПАО "Сбербанк России"
Царькова Наталья Анатольевна
Кандаурова Людмила Александровна
ИП Красовская Пелагея Григорьевна
ООО "Зеленый континент"
Куликов Михаил Леонидович
ИП Пашковский Александр Вячеславович
ИП Чагаян Неля Федоровна, Кручинкин Борис Николаевич, Кручинкина Мария Павловна
Петренко Алла Семеновна
Ростовский Кафедральный собор Рождества Пресвятой Богородицы
Ростовский Кафедральный собор Рождества Пресвятой Богородицы
ООО "Автоэкспресс"
ИП Герасимова Виктория Сергеевна
ООО "ЮГОПТТОРГ"
Ким Алина Алексеевна
ИП Козьмина Ирина Александровна
Борзов Александр Иванович
ООО "Инпром"
Попов Александр Александрович
ИП Тимко Николай Викторович
ЧОУ ДПО "Межрегиональный центр подготовки специалистов"
ООО "Альфа-М"
Школьник Аким Вадимович
Степанова Елена Анатольевна
Бирюкова Татьяна Ивановна
Сухарева Светлана Васильевна
Моложай Виктор Алексеевич
Пузян Тамара Олеговна
ООО "Альбион Плюс"
ООО "Энерджи Груп"
Синьков Сергей Владимирович
Синьков Сергей Владимирович
ИП Конвиссар Александр Петрович
ИП Конвиссар Александр Петрович
ИП Клочков Александр Николаевич
ИП Клочков Александр Николаевич
ИП Сиордия Екатерина Павловна
Болгов Сергей Петрович
Воскресенская Татьяна Геннадьевна
Белова Людмила Борисовна
ИП Нагорнова Татьяна Николаевна
ИП Шумеев Павел Андреевич
Федоров Валентин Иванович
ООО "МАГНИТЭНЕРГО"
ООО "Трансформация"
Коммерческий банк "Газтрансбанк" (ООО)
Коммерческий банк "Газтрансбанк" (ООО)
Коммерческий банк "Газтрансбанк" (ООО)
Красовская Нина Терентьевна
ООО "Компания "Альбион"
ООО Предприятие "Удача"
АО "Почта России"
Чеботарева Надежда Николаевна
ИП Спитковская Алла Делиевна
Черткова Алла Моисеевна
Прокопеня Ольга Сергеевна Прокопеня Владимир Валентинович
ИП Семенова Ирина Ивановна
ИП Семенова Ирина Ивановна
ИП Вальдман Леонид Ефимович
ИП Демченко Сергей Борисович
Афтенюк Кристина Александровна
Чапчикова Надежда Игоревна
ПАО "Ростелеком"
Юсупов Шамиль Сулейманович
ОАО "Единый информационно-расчетный центр"
ИП Корнева Оксана Анатольевна
Семенова Ольга Валерьевна
Деменченко Сергей Игоревич
ООО "ПРОФСЕРВИСТРЕЙД"
ОАО "Единый информационно-расчетный центр"
ООО "КЭС"
Винник Александр Валентинович
ИП Малафеев Александр Владимирович
ИП Карапетян Армен Михайлович
Нескубина Ираида Павловна
Фейзуллаев Магомед Гумбатович
Винник Александр Валентинович
Зайцева Алиса Юрьевна
ИП Фириченко Юлия Александровна
Путилина Марфа Аркадьевна
Нескубина Ираида Павловна
Горбунов Владимир Викторович
Арсентьева Светлана Вячеславовна
Шерасова Анжелика Николаевна
ИП Юденко Василий Витальевич
ИП Спиридонова Элза Павловна
ИП Авдеева Марина Олеговна
ИП Сосницкий Евгений Геннадьевич
Кейванова Наталья Константиновна
Газалиева Айшат Хароновна
ИП Сосницкий Евгений Геннадьевич
ИП Борисова Елена Владимировна
Величко Елена Викторовна
ИП Сосницкий Евгений Геннадьевич
ИП Дуванов Александр Михайлович
ИП Нор-Аревян Артем Павлович
ООО "АиФ-Ростов"
Чуйко Марина Борисовна
Целиковский Давид Анатольевич
ИП Янкова Валентина Александровна
ИП Сосницкий Евгений Геннадьевич
ПАО "Ростелеком"
</t>
  </si>
  <si>
    <t>Л-311</t>
  </si>
  <si>
    <t>Абачараев Закир Рамазанович
Баева Любовь Федоровна
Баев Андрей Маркович
Байбакова Надежда Валентиновна
Воронежская Виктория Валериевна
Грекова Любовь Викторовна
Ивлева Алла Олеговна
ИП Лотохов Николай Петрович
ИП Мартиди Кристина Арменаковна
Кириченко Олег Владимирович
Кисурина Екатерина Александровна
Кручинкин Николай Олегович, Чагаян Неля Федоровна
Майсурадзе Нина Михайловна
Маликова Людмила Николаевна
МКД С НЕПОСРЕДСТВЕННОЙ ФОРМОЙ УПРАВЛЕНИЯ
МКД С НЕПОСРЕДСТВЕННОЙ ФОРМОЙ УПРАВЛЕНИЯ
ООО "ЖЭУ-61"
ООО "ИРФС - Дешевая аптека"
ООО "ПВЮ-Моторс"
ООО фирменный магазин "Буратино"
Павлова Алла Ивановна
ПАО "Ростелеком"
ПАО "Ростелеком"
Рубинов Юрий Герсилович
Румянцева Наталья Валерьевна
Сивков Вячеслав Анатольевич, Сивкова Ирина Викторовна
Феденко Игорь Юрьевич
Эрзиманова Наталья Николаевна
ИП Бланк Тамара Амирановна
ООО "Апекс плюс"
ИП Сокол Любовь Николаевна
ИП Масляев Антон Юрьевич
МКД С НЕПОСРЕДСТВЕННОЙ ФОРМОЙ УПРАВЛЕНИЯ
Самарчук О.В.
Волкова Елена Викторовна
Галий Юрий Александрович
Дергоусов Владимир Георгиевич
ИП Безруков Алексей Владимирович
ИП Безруков Алексей Владимирович
ИП Горковец Лариса Анатольевна
ИП Цыганков Аркадий Евгеньевич
Кириченко Иван Петрович
Косилова Оксана Павловна
Мартыненко Валерия Владимировна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МКУ "Городское хозяйственное управление города Ростова-на-Дону"
МКУ "Управление казной города Ростова-на-Дону"
Мусиченко Ирина Александровна
ООО "Оланс"
ООО ТКП "Вита"
ООО "УК "ВОЗРОЖДЕНИЕ-ПЛЮС"
ПАО "Ростелеком"
Пащенко Ирина Валерьевна
Покровский Вячеслав Павлович
Покровский Вячеслав Павлович
Рассохин Александр Иванович
ТСЖ "ШАУМЯНА 94"
Фабричная Людмила Викторовна
Фурсов Владимир Владимирович
Чакрян Евгения Михайловна
ИП Бронштейн Александра Юрьевна
ПАО "Ростелеком"
Романенко Андрей Николаевич
ИП Фирсов Иван Владимирович
Чеботарева Надежда Ивановна
ФИЗ ЛИЦА</t>
  </si>
  <si>
    <t>Л-320</t>
  </si>
  <si>
    <t xml:space="preserve">ООО ООО "ЕЭС.ГАРАНТ"
ООО ООО "Авто.ру"
ООО "МТС Энерго"
МСУП ПО РС И ЭИС
ООО ООО "Авто.ру"
ООО "Профсервистрейд"
</t>
  </si>
  <si>
    <t>Л-331</t>
  </si>
  <si>
    <t xml:space="preserve">ПАО "Промсвязьбанк"
ИП Шевченко Елизавета Вячеславовна
ИП Быковский Владимир Алексеевич
ИП Быковский Владимир Алексеевич
ООО "Восток-98"
ООО"НПП Атомкотломаш"
ИП Быковский Владимир Алексеевич
Завялова Татьяна Федоровна
ООО "Оптикс-Альянс"
ООО "Дидиси Консалтинг энд Проперти Менеджмент"
ООО "Редакция газеты "Вечерний Ростов""
ООО "Предприятие общественного питания "Темерник"
ИП Иванова Наталья Анатольевна
ООО "МАГНИТЭНЕРГО"
ЗАО "Ростовоблгражданреконструкция-1"
Терёшкин Евгений Борисович
ОАО "Проектный институт "Горжилпроект
ООО "Торговый дом"Кавэлектромонтаж"
ЗАО "Центральный рынок"
ЗАО "Центральный рынок"
ООО "Энергосбыт Юга"
ООО "Энергосбыт Юга"
ООО "Инпром"
ООО "Инпром"
ООО "РН-Энерго"
ООО "МОНОЛИТ"
ООО "ЭНЕРГОСБЫТ ЮГА"
ООО "Энергосбытовая компания "Энергостандарт"
ИП Наконечный Андрей Анатольевич
ООО "ЭНЕРГОСБЫТ ЮГА"
ООО "ЭНЕРГОСБЫТ ЮГА"
ТСН "Альянс"
Кушнарев Максим Федорович
ООО "Мега Плюс"
ООО "Компания "Амазон"
ООО "Альбион Плюс"
ИП Гогорян Такуин Ардашесовна
ООО "ВЭВ"
ООО "ТЦ Континенталь"
ООО "Компания "Амазон"
Хлупин Сергей Борисович
Клименко Андрей Александрович
Черватюк Василий Владимирович
ООО "Сфера"
Публично-правовая компания "Роскадастр"
Ростовское торговое потребительское общество
АО "Гипростром"
ЦМРБанк (Общество с ограниченной ответственностью)
АО "Гипростром"
Крашенников Евгений Викторович
АО "Мосэнергосбыт"
ООО "Торговый Дом"Андреевский"
ИП Холявко Илья Евгеньевич
ООО "ЭНЕРДЖИ ГРУП"
ИП Вертий Екатерина Юрьевна
ООО "Стела"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АО "Росжелдорпроект"
ИП Вирабян Сатеник Оганесовна
ООО "Торговый Дом"Андреевский"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ООО "ЗерноДон"
ИП Бугаян Светлана Суреновна
ООО "Зефир"
ОАО "Донинтурфлот"
ООО "Инпром"
ООО "Союз"
ООО "Союз"
ИП Абачараева Нелля Лазаревна
ИП Абачараева Нелля Лазаревна
ЗАО Торговый Дом "Ростов ЦУМ"
ИП Горобченко Галина Юрьевна
ООО "Лань"
ЗАО Торговый Дом "Ростов ЦУМ"
ООО "Плюс Ультра"
ООО "МАГНИТЭНЕРГО"
ООО "КЛ Групп"
ООО "ЛУКОЙЛ-Ростовэнерго"
ООО "ЭЛЕ-ГАЗ"
Воробьева Наталья Николаевна, Воробьева Лидия Денисовна, Воробьев Дмитрий Александрович
ИП Абачараев Рамазан Закирович
АО "Русская Инфраструктурная Компания"
Болотный Максим Львович, ИП Полевский Алексей Алексеевич
Басмаджан Эдуард Юрьевич, Лысаков Владимир Михайлович
ООО "Восток"
ИП Ахламова Дарья Евгеньевна
ООО "Капиталстроймонтаж"
ООО "Энергосбыт Юга"
ООО "Энергосбыт Юга"
ООО "Росттрансагентство"
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ИП Пасечников Вячеслав Борисович
ООО "АПР-Сити/ТВД"
ИП Данилкина Елена Борисовна
ООО "Стоматология"
ИП Гайворонский Евгений Анатолиевич
ООО "Оргстрой"
ИП Кузьменко Александр Михайлович
ИП Бугаев Александр Владимирович
ПАО "Ростелеком"
ООО "Долголетие"
ООО "Сбытовая компания Юг"
Семенов Владислав Захарович
Пустенко Виталий Юрьевич
Бурлакова Анастасия Сергеевна
ИП Попов Ростислав Владимирович, Попова Алевтина Александровна, Межуев Игорь Брониславович
Микаелян Анжела Багатуровна
Нескубина Ираида Павловна
Маралин Алексей Сергеевич
Терентьев Денис Владимирович, Терентьева Оксана Валерьевна
Любчинская Наталья Валентиновна
Павлова Татьяна Николаевна, Васильев Николай Михайлович
ООО "Успех"
ООО "Александр"
ООО "ЮГОПТТОРГ"
ИП Шишкина Татьяна Ивановна
Варфоломеева Тамара Васильевна
Глаголев Денис Сергеевич
Иванова Ольга Сергеевна
Турабелидзе Жанна Анатольевна
ИП ИП Шабанян Мгер Семенович
ИП Сорока Иван Николаевич
Клепиков Георгий Владимирович
Сергеева Татьяна Николаевна
Филиал "Подводречстрой-2"
ООО "Дидиси Консалтинг энд Проперти Менеджмент"
Железнякова Антонина Вениаминовна
ИП Литвак Галина Валерьевна
ИП Солдатов Сергей Александрович
ООО "Владис"
ОАО "Институт по проектированию и строительству предприятий агропромышленного комплекса и пищевой промышленности"
ИП Литвак Галина Валерьевна
Шипулина Ольга Ивановна
Хачатрян Георгий Михайлович, Данилова Лаура Михайловна
ИП Демченко Сергей Борисович
ИП Быстрая Каринэ Альбертовна
ИП Астахов Роман Анатольевич
ИП Шевченко Елизавета Вячеславовна
ИП Дерюгин Василий Васильевич
ООО "Сбытовая компания Юг"
ИП Андриевская Жанна Викторовна
ИП Трещев Виктор Сергеевич
Персидская Мария Борисовна
Малиненко Михаил Константинович
ООО "ОТЕЛЬ ФГ"
Кручинина Алла Евгеньевна
Фетисов Игорь Васильевич
Какурина Ольга Михайловна
Козека Александр Михайлович
Плотников Борис Львович
ИП Зеленская Елена Николаевна
Оганесян Гарегин Леванович
ИП Барановский Геннадий Константинович
Атанесян Зоя Руслановна
Постол Александр Николаевич
ООО "Био-Климат-Юг"
ИП Агуреева Галина Филипповна
Постол Александр Николаевич
Плотников Борис Львович
Котляренко Любовь Захаровна
ИП Чулухадзе Ирина Анатольевна
ООО "Изаура"
Пузиков Павел Викторович
Целиковский Давид Анатольевич
ООО "МТС ЭНЕРГО"
Дбар Ирина Эдуардовна
Михайлов Игорь Вячеславович
Религиозная Организация Еврейская Община Любавических Хасидов Агудас Хасидей Хабад
Барков Алексей Игоревич
Серебрякова Елена Николаевна
ИП Бирюлин Максим Васильевич
ООО "Кант"
ИП Богочаров Валерий Валерьевич
ИП Ли Анна Станиславовна
Исакова Юлия Игоревна
Грызлова Виктория Анатольевна
ООО "Проагент"
Зутикова Ирина Ивановна
Абачараева Наталья Юрьевна
Осадчий Андрей Викторович
Суховерхова Елена Николаевна, Суховерхов Дмитрий Евгеньевич
ИП Макарова Екатерина Игоревна
Петросян Карине Суреновна
АО "Коопмонтаж"
Илюгин Борис Федорович
Леонтьева Наталия Владимировна
Гулиянц Гайк Ашотович
ООО "Забота"
ООО "Русский офис"
Попов Виктор Викторович
ООО "ЕЭС.ГАРАНТ"
ООО "Строитель"
ИП Шароян Марлен Владимирович
ИП Венжега Валентина Анатольевна
Окуджава Мака Джемаловна
Венжега Сергей Александрович
ИП Казарян Рубен Владимирович
Скоблицкая Галина Григорьевна
Воскобойникова Эмма Тимофеевна
Авеян Асватур Сергеевич
ИП Иванова Наталья Анатольевна
ИП Антоненко Юрий Петрович
Персидская Любовь Михайловна
ИП Петина Оксана Борисовна
Шаповалова Ирина Владимировна
Епремян Армине Рафиковна
ИП Гусяков Дмитрий Николаевич
ИП Ермоленко Анатолий Николаевич
Бабаянц Вадим Анатольевич
Ростовская областная организация Общероссийской общественной организации инвалидов "Всероссийское Ордена Трудового Красного Знамени общество слепых"
ООО "Энерджи Груп"
Шиляева Анастасия Александровна
Трубников Сергей Александрович, Петров Геннадий Леонидович
Макарова Галия Бейсеновна
Бердников Дмитрий Владимирович, Бердникова Наталья Владимировна
Косаревский В.И., Гайдук С.В., Стригин Г.Н., Радченко В.В.
ЗАО "Донмедтехника"
Воронкова Людмила Ивановна
Макарова Галия Бейсеновна
Алябышев Владислав Васильевич
ИП Шабунин Алексей Михайлович
ООО "ЭНЕРДЖИ ГРУП"
ООО "Сбытовая компания Юг"
ООО "Корвет"
Ростовский областной союз потребительских обществ
ООО "Корвет"
Ростовский областной союз потребительских обществ
Проскурин Евгений Алексеевич
ИП Выскребенцева Галина Владимировна
ООО "Арс"
ИП Сапко Владимир Владимирович
ИП Лоик Дмитрий Иванович
Всероссийская общественная организация "Русское географическое общество"
ООО "Техноторговый центр"
Великанов Виталий Викторович Чернявская Анжела Эдуардовна
Пироева Сильва Сергеевна
АО "Головной научно-исследовательский и проектный институт по распределению и использованию газа "Гипрониигаз"
</t>
  </si>
  <si>
    <t>Л-335</t>
  </si>
  <si>
    <t xml:space="preserve">ЗАО «РЗЖБК" 2 категория , АО «Чистый город»                 3 категория </t>
  </si>
  <si>
    <t>КЛ 6 кВ №33-02</t>
  </si>
  <si>
    <t>ФГУП «РНИИРС»  1 категория</t>
  </si>
  <si>
    <t>КЛ 6 кВ №33-09</t>
  </si>
  <si>
    <t xml:space="preserve">ООО "Цифровой Медиа-Борд"
ООО "МТС ЭНЕРГО"
АВТОКООПЕРАТИВ "ГУДОК"
ООО ООО "ФАКТОР"
ООО "РОСТОВСПЕЦСВЕТ"
ООО "РЕКОМ"
ИП КИРСАНОВ АЛЕКСЕЙ ВЛАДИМИРОВИЧ
ИП КУЛЬЧИЦКАЯ АННА ВАСИЛЬЕВНА
ООО "ЕЭС.ГАРАНТ"
ИП ИП СТАРОЖИЦКАЯ А.В.
ИП ДАВЫДОВ СТАНИСЛАВ ВАСИЛЬЕВИЧ
АО "ГОСТИНИЧНЫЙ КОМПЛЕКС "СЛАВЯНКА"
Гаражный кооператив "ОРБИТА"
КУЗЕНКО СВЕТЛАНА СЕРГЕЕВНА
ИП ИП Кегеян Наталья Николаевна
ГАЛИЦИН ОЛЕГ ИВАНОВИЧ
ИП ГОЛОВНЕВА ОЛЬГА ПЕТРОВНА
ООО ООО "Семейное чтение"
ООО "РЕСУРС-ДОН"
ОСИПОВ НИКОЛАЙ НИКОЛАЕВИЧ
ЮСУПОВА ИРИНА АЛЕКСАНДРОВНА
ЯВАЕВА МАРИНА НИКОЛАЕВНА
ЯВАЕВА САБИНА РУСТАМОВНА
ИП АЙВАЗЯН АЙКАНУШ ЖОРЖИКОВНА
АГАБЕКЯН ЛЮСЯ ГРИГОРЬЕВНА
ИП ПАВЛЕНКО ИГОРЬ ВИКТОРОВИЧ
ПАВЛЕНКО ОЛЕГ ВИКТОРОВИЧ
ООО "ЭНЕРГОСБЫТ ЮГА"
ООО "ЭНЕРГОСБЫТ ЮГА"
КОРНЕЕВ АЛЕКСАНДР СЕМЕНОВИЧ
ООО "ОХРАННОЕ АГЕНСТВО "ЛЕГИОН"
ЦАЦУЛИН АЛЕКСЕЙ ВИКТОРОВИЧ
ПАО "РОСТЕЛЕКОМ"
РЕЗНИЦКИЙ ЮРИЙ ЛЕОНИДОВИЧ
ИП КУЗИЧЕВ ДЕНИС АЛЕКСАНДРОВИЧ
КАЧУРА ЕЛЕНА АЛЕКСАНДРОВНА
ИП АБАЧАРАЕВА НЕЛЛЯ ЛАЗАРЕВНА
ООО "МТС ЭНЕРГО"
НИКИТИНА НАТАЛИЯ АЛЕКСАНДРОВНА
ПРИХОДЬКО ТАТЬЯНА НИКОЛАЕВНА
ПРИХОДЬКО ТАТЬЯНА НИКОЛАЕВНА
ИП МАРЧЕНКО ЭДВАРД ВИКТОРОВИЧ
БОНДАРЕНКО ИГОРЬ АЛЕКСАНДРОВИЧ
БАБИЧЕВ МИХАИЛ АЛЕКСАНДРОВИЧ
ООО "РУССКАЯ ИНФРАСТРУКТУРНАЯ КОМПАНИЯ"
ИП ГЕОРГИЕВА МАРИАННА ЛЮБОМИРОВНА
ПАО "РОСТЕЛЕКОМ"
САПКО В.В.
АО АО " РОСТОВОБЛФАРМАЦИЯ"
ИП Индивидуальный предприниматель Граненко Наталья Валерьевна
ООО "МТС ЭНЕРГО"
ИП ВОЯРЖ ЛЮДМИЛА СТАНИСЛАВОВНА
АВТОКООПЕРАТИВ "ЛОКОМОТИВ" РИИЖТА
ООО "АУДИТ ЭКСПЕРТ"
ООО "БЕЛЫЙ МЕДВЕДЬ"
ЛЯМОВА НИНА ТИМОФЕЕВНА
ИП ИП СБЫТОВ М.М.
ИП МУРЛЫЧЕВА ОЛЬГА ВЛАДИМИРОВНА
АО "ГОСТИНИЧНЫЙ КОМПЛЕКС "СЛАВЯНКА"
ООО "ЕЭС.ГАРАНТ"
ООО "ЮНИС"
Митюрев Александр Борисович
ООО "РН - ЭНЕРГО"
ИП Индивидуальный предприниматель Абдулгалимов Абдулгалим Минхаджевич
ООО ООО "ЛОТОС"
ООО "Управляющая компания Ростовские кварталы"
ООО "ЭЛЕ-ГАЗ" ОК
ООО Общество с ограниченной ответственностью "АПР-Сити/ТВД"
МОРОКОВ СВЯТОСЛАВ ВЛАДИМИРОВИЧ
ООО Общество с ограниченной ответственностью специализированный застройщик "АВЕ-Групп"
ИП Овчинников Олег Константинович
ООО ООО "РОСТТРАНСАГЕНТСТВО"
ИП ФОМИН ИВАН ВЛАДИМИРОВИЧ
ИП ФОМИН ИВАН ВЛАДИМИРОВИЧ
ООО ООО "РОСТТРАНСАГЕНТСТВО"
АО Акционерное общество "Церера"
АО Акционерное общество "Церера"
АО Акционерное общество "Церера"
АО Акционерное общество "Церера"
ООО Общество с ограниченной ответственностью "ПУНКТ Е"
ООО ООО "ЛОТОС"
АК Спортивная Ассоциация "Футбольный клуб "СКА Ростов-на-Дону"
ООО "МАГАЗИН №65"
ТРЕЩЕВ ВИКТОР СЕРГЕЕВИЧ
КУЛИЧЕНКО ДМИТРИЙ ОЛЕГОВИЧ
КОСТЮКОВА ОЛЬГА ГРИГОРЬЕВНА,КОСТЮКОВ БОРИС ВЛАДИМИРОВИЧ
ШКАЛДЫК ДМИТРИЙ ЮРЬЕВИЧ, ПЛАКСИН СЕРГЕЙ ЮРЬЕВИЧ
ИП КЛЫКОВА НАТАЛЬЯ ХРИСАНФОВНА
ИП ИП ГОНЧАРОВ КИРИЛЛ АНДРЕЕВИЧ
ООО ООО ""НОЛАНТЕ ГРУПП"
ООО "ЕЭС-ГАРАНТ"
ПОРЯДНЫЙ МИХАИЛ ГЕННАДЬЕВИЧ
БАРШАЯ ВЛАДИМИР МОРДУХОВИЧ
ООО "АПР-СИТИ/ТВД"
КЛОКОВА АННА ШАВАРШОВНА
ИП Индивидуальный предприниматель Долгов Александр Александрович
ПЕТРОВ АНДРЕЙ ГЕННАДЬЕВИЧ
МОЛОКОЕДОВ СЕРГЕЙ АЛЕКСАНДРОВИЧ
ИП КОВАЛЕВСКИЙ МИХАИЛ МИХАЙЛОВИЧ
ДОЛГОШЕЕВ РОМАН ИЛЬИЧ
ИП Индивидуальный предприниматель ГОЛЬЦ ОЛЬГА ГРИГОРЬЕВНА
САФАРЯН ВАГИНАК НУРИДЖАНОВИЧ
ИП АКОПЯН ГАРИБ ЮРЬЕВИЧ
ИП ПРОТАСОВА ЕЛЕНА НИКОЛАЕВНА
ИП Индивидуальный предприниматель Пешкес Анатолий Иосифович
ИП ЗЕЛИВЯНСКИЙ АЛЕКСАНДР ЮРЬЕВИЧ
МАРКАРЬЯН ГЕВОРГ БОРИСОВИЧ
ИП Индивидуальный предприниматель Бугрова Зухра Аббасовна
ООО "МАГНИТЭНЕРГО"
АВОЯН СЕРГЕЙ МИХАЙЛОВИЧ
ИП Индивидуальный предприниматель ПЕПЕЛЯЕВА ОЛЬГА ИЛЬИНИЧНА
ПРОКОФЬЕВА НАТАЛЬЯ ВЛАДИМИРОВНА
ИП КАЖАЛО ЕЛЕНА ЮРЬЕВНА
АО Акционерное общество "Церера"
КЕСЕЯН МАНУК КАРЕКИНОВИЧ
ГКОУ ГКУ РО "СЭАЗ ПРО"
ООО "АПР-СИТИ/ТВД"
ИП КОЗЛЯК ИННА АНАТОЛЬЕВНА
ИП ЦЫГАНКОВА СВЕТЛАНА ГЕННАДЬЕВНА
ООО "ЕЭС.ГАРАНТ"
БУЧНАЯ ТАТЬЯНА ВИКТОРОВНА
АЛЕКСАНДРОВА ВАЛЕНТИНА ВАСИЛЬЕВНА
ИП АБАЗИЕВА КАМИЛЛА ГРИГОРЬЕВНА
ИП ИП СКВОРЦОВ АЛЕКСЕЙ ВАЛЕРЬЕВИЧ
ИП Индивидуальный предприниматель Строганов Владимир Викторович
ИП ИП ГОЛУБОВА ИРИНА АЛЕКСАНДРОВНА
ИП ИП АСТАХОВ АНАТОЛИЙ АЛЕКСАНДРОВИЧ
ООО "АБСОЛЮТ-ЛОТ"
ИП Сааков Артем Рубенович
ООО "ТЕМП"
ИП РОСЛЫЙ ВАЛЕНТИН НИКОЛАЕВИЧ
УФПС РОСТОВСКОЙ ОБЛАСТИ - ФИЛИАЛ ФГУП "ПОЧТА РОССИИ"
ИП Малашенко Алина Юрьевна
ИП РОМАНЕНКО НИКОЛАЙ НИКОЛАЕВИЧ
ГКОУ ГКУ РО "СЭАЗ ПРО"
ИП КОВТЫРИН ПАВЕЛ ЕВГЕНЬЕВИЧ
ИП КОВТЫРИН ПАВЕЛ ЕВГЕНЬЕВИЧ
КОРСУН НИКИТА ВЯЧЕСЛАВОВИЧ
МАХИТАРОВ ПЕТР АРСЕНТЬЕВИЧ
ООО "ПРОФСЕРВИСТРЕЙД"
ИП ПИСАРЕВ СЕРГЕЙ АНАТОЛЬЕВИЧ
ЧУБОВ ДМИТРИЙ ЮРЬЕВИЧ, ВЕРЕЩАК ЕВГЕНИЙ ГЕОРГИЕВИЧ
ООО "МТС ЭНЕРГО"
АВТОКООПЕРАТИВ "АВТОЛЮБИТЕЛЬ"
ТЮЛЕНЕВ ВЯЧЕСЛАВ НИКОЛАЕВИЧ
ООО "КЭС"
ГАРАЖНЫЙ КООПЕРАТИВ "КОММУНАЛЬЩИК-2"
ООО "МТС ЭНЕРГО"
ИП АБАЧАРАЕВ БУХАРИ САНИЕВИЧ
ИП САХАДЖИЕВА ТАТЬЯНА АРКАДЬЕВНА
ООО НПК "ЭЛПРОМ"
ЛЕВИЧЕВ СЕРГЕЙ ВЛАДИМИРОВИЧ, ЗАЙЧИКОВ КОНСТАНТИН БОРИСОВИЧ
ИП ЧУБАРОВ АСВАДУР МНАЦАГАНОВИЧ
КОЧЕРГИН ДМИТРИЙ АЛЕКСАНДРОВИЧ
ООО "ТРАНСАВТО-7"
ЕРЕМЕНКО ИРИНА ГРИГОРЬЕВНА, ЕРЕМЕНКО ВИКТОР ВИКТОРОВИЧ
ООО ООО "ЕЭС-ГАРАНТ" О
ООО "ПРОФСЕРВИСТРЕЙД"
ИП ЧУБАРОВ ПЕТР ВИТАЛЬЕВИЧ
ЖУРАВСКАЯ ВИКТОРИЯ ГАЙКОВНА
АГАДЖАНЯН АЛЕКСЕЙ АМАЗАСПОВИЧ
ООО "АУДИТ ЭКСПЕРТ"
ИП ИП БОЖЕНКО А.И.
ИП ГРИБАНОВА ЛЮБОВЬ ВЛАДИМИРОВНА
ООО "АПР-СИТИ/ТВД"
ЗАРГАРЯН АРТУР МЕХАКОВИЧ
ИП ЕРМОЛЕНКО ТАТЬЯНА ВИТАЛЬЕВНА
ИП Индивидуальный предприниматель Василёнок Галина Викторовна
ООО ООО "АПЕКС"
ИП ВОЛОВА ОЛЬГА НИКОЛАЕВНА
ПРОСКУРНЯ ОКСАНА ИВАНОВНА
ООО ООО "МЕРИДИАН"
ООО ООО "Промэнергосбыт"
ИП КОЛЕСНИКОВ ИГОРЬ ВЛАДИМИРОВИЧ
ИВАНОВ ЕВГЕНИЙ НИКОЛАЕВИЧ
ООО ООО "АСТРА КОНСТРАКШН"
БДОЯН МКРТИЧ СЕРГЕЕВИЧ
ГУСЕЙНОВ МЕХДИ ГИЯС ОГЛЫ
ИП КОРНИЕНКО МИХАИЛ АНДРЕЕВИЧ
ГРИГОРЯН НЕЛИ СЕРГЕЕВНА
МЕХТИЕВ МУРАД АСЛАН ОГЛЫ
БАГИЕВ ЮСИФ ИБРАГИМ ОГЛЫ
ООО "КОНУС"
ИП ХЛЕБНИКОВА НАТАЛЬЯ НИКОЛАЕВНА
КАНДЫБА ИРИНА ВАЛЕРЬЕВНА
ДАВЫДОВ ГЕОРГИЙ ИСАКОВИЧ
ЛЮБИМОВ СЕРГЕЙ БОРИСОВИЧ
ИП КОЛЕСНИКОВ ИГОРЬ ВЛАДИМИРОВИЧ
ООО "ДИНСКИЕ КОЛБАСЫ"
ЧЕРНЯЕВ ДМИТРИЙ ЮРЬЕВИЧ
ИП ЕРЫШЕВА ТАТЬЯНА НИКОЛАЕВНА
БАГИЕВА МАЛЕЙКА ИБРАГИМ КЫЗЫ
ШЕВЕЛЕВА НАТАЛЬЯ ГЕРМАНОВНА
ООО "РУМИД"
ИП ЦВЕТКОВА ИРИНА ГЕННАДЬЕВНА
ООО "МАГНИТЭНЕРГО"
ИП Индивидуальный предприниматель Жаравин Александр Евгеньевич
ИП Индивидуальный предприниматель Горшколепов Андрей Дмитриевич
ИП БЛИНОВ АЛЕКСЕЙ ЛЕОНИДОВИЧ
ГСК ГАРАЖНЫЙ КООПЕРАТИВ "ГИДРОТЕХНИК-ШЕБОЛДАЕВА 2К"
ИП Индивидуальный предприниматель Афанасьев Дмитрий Александрович
ОЗЕРСКАЯ ИРИНА ВИКТОРОВНА
ГСК ГК "ВОЛНА"
ИП ИРОШНИКОВА ЕЛЕНА ВИКТОРОВНА
ООО ООО МПП "ТАНАИС"
ИП Аль-Фатла Абдулла Неама Мохсен
ИП КЛЕНКОВ ВЛАДИСЛАВ СЕРГЕЕВИЧ
ООО "СТРОЙ-ДОН-СЕРВИС"
ООО "КЭС"
ИП ИП ЛАЗАРЕНКО Е.Н., ИП БАБИЧЕВА Л.А.
ООО Общество с ограниченной ответственностью "АПР-Сити/ТВД"
ООО "ОЛЕОКС"
ИП ИП ШТЫХ ОЛЬГА ФЕДОРОВНА
КОВАЛЕВА ЛЮДМИЛА ПЕТРОВНА
ООО ООО "УЮТ"
ИП ДАНИЛОВА ВАЛЕНТИНА НИКОЛАЕВНА
ООО Общество с ограниченной ответственностью "Аудит Эксперт"
ООО "ЕЭС.ГАРАНТ"
ИП ХНОЕВА ИННА ДМИТРИЕВНА
ИП Индивидуальный предприниматель ЛУГОВОЙ ВЛАДИМИР ВАЛЕНТИНОВИЧ
ИП СКАЧКОВ АНДРЕЙ ВЛАДИМИРОВИЧ
БУТРИМОВА ЗАГИДАТ НАСРУДДИНОВНА
ИП ПЯТНИЦКАЯ АННА АЛЕКСАНДРОВНА
СИМОНЯН МАРТИРОС МЕХАКОВИЧ
ООО "ЕЭС.ГАРАНТ"
АО "НИИАС"
ИП ИП ЯКОВЛЕВА ИРИНА БОРИСОВНА
РОСТОВСКИЙ ВЕРТОЛЕТНЫЙ ПРОИЗВОДСТВЕННЫЙ КОМПЛЕКС ПАО "РОСТВЕРТОЛ" ИМЕНИ Б.Н. СЛЮСАРЯ
ООО "ВЫБОР"
ИП ИП Масуренкова А.А,
АК АВТОКООПЕРАТИВ "ЭНЕРГИЯ-2"
ИП ЗЕЛИВЯНСКИЙ АЛЕКСАНДР ЮРЬЕВИЧ
ИП Индивидуальный предприниматель Срабионян Сергей Хачатурович
ООО "КАДЕТ"
ИП АСЛАНЯН О.В.
ИП ГУСЕЙНОВ ТАРЛАН САЯД ОГЛЫ
ТЕР-АРУТЮНЯН АЛЕКСАНДР ВАГАРШАКОВИЧ
САКАЕВ ЭНВЕР КАМИЛЬЕВИЧ
ИП Индивидуальный предприниматель Абдулгалимов Абдулгалим Минхаджевич
ИП ВОЯРЖ ЛЮДМИЛА СТАНИСЛАВОВНА
АО Акционерное общество "Церера"
ООО "АННА"
ИЛЬИНА ИРИНА ВЛАДИМИРОВНА
ОАО"РОСТОВ-МЕБЕЛЬ"
ООО Общество с ограниченной ответственностью "Специализированный застройщик КП № 2"
ИП ТУЛИНА ТАТЬЯНА СЕРГЕЕВНА
ИП Индивидуальный предприниматель ГОЛЬЦ ОЛЬГА ГРИГОРЬЕВНА
ИП ОРЛОВА ЕВГЕНИЯ ВАСИЛЬЕВНА
ООО ООО "ФЛЭШ"
ООО "ЕЭС.ГАРАНТ"
ИП КВИКВИНИЯ ГИЯ ВИВЕРОВИЧ
ООО "РИЧАРТ"
ИП АЙВАЗЯН АЙКАНУШ ЖОРЖИКОВНА
ИП ТЫШЛАНГОВ ЯКОВ КАРПОВИЧ
ИП ТЫШЛАНГОВ ЯКОВ КАРПОВИЧ
ООО "РУСЭНЕРГОСБЫТ"
ООО "Специализированный застройщик "ТеатралСтрой"
ООО "ПраймТелекомЮг"
ООО "Донприбор"
ООО "Интермедфарм-Юг"
ТСН"Альянс"
ТСН"Альянс"
АО "Всероссийский научно-исследовательский институт "Градиент"
ООО "Энергосбытовая компания "Энергостандарт"
ООО "Энергосбытовая компания "Энергостандарт"
ООО "ДОН"
ООО "ДОН"
ИП Шмалько Сергей Николаевич
ООО "Энергосбытовая компания "Энергостандарт"
ООО "Багратион"
ПАО КБ "Центр-инвест"
ПАО КБ "Центр-инвест"
ИП Попова Ирина Игоревна
ООО "Атомкотломаш"
ПАО "Совкомбанк"
ООО "МАГНИТЭНЕРГО"
ПАО "Сбербанк России"
ПАО "Совкомбанк"
ПАО "Сбербанк России"
ООО "Арктика"
ООО "ЭНЕРГОСБЫТ ЮГА"
ИП Алябьев Григорий Юрьевич
ИП Спиридонова Элза Павловна
ООО "РН-Энерго"
ИП Палеева Светлана Антоновна
ООО "РН-Энерго"
Амураль Людмила Валентиновна
ИП Оланова Мария Константиновна
ООО "F Бюро"
Калинко Владимир Михайлович
ООО "ЭдифиКо"
ИП Швед Игорь Петрович
ПАО КБ "Центр-инвест"
ООО "Оранж Бизнес Сервисез"
ООО "ТПП "Техноформ"
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ООО "Пласт-Групп"
ИП Меликов Владимир Павлович
ИП Савченко Александра Михайловна
ООО "Лель"
ООО "Лель"
ТСН "Альянс"
ООО"Межрегиональная энергосбытовая компания"
Амураль Людмила Валентиновна
ИП Арентова Галина Олеговна
АО "Чистый город"
ООО "Югтехника"
Бабкина Сусанна Степановна
ООО "Фактор"
ИП Соколов Сергей Игореви
ООО "Фирма "ОКО"
Айрапетян Артем Араратович
Непубличное акционерное общество по распространению произведений печати и торговле другими товарами народного потребления "Ростовкнига"
ИП Мауэр Константин Николаевич
ИП Рыбникова Юлия Николаевна
ООО "Спортмастер"
ИП Дорощук Илья Юрьевич
ООО "Центр Медицинских Технологий"
ООО "Спортмастер"
ООО "Спортмастер"
ООО "Центр Медицинских Технологий"
ООО Коммерческий банк "Кубань Кредит"
ИП Хлиян Андрей Юрьевич
ИП Фириченко Юлия Александровна
ИП Дмитрюк Игорь Маратович
ИП Мальгина Марина Анатольевна
ООО "Управляющая компания "Пять морей"
Екатериновская Инна Владимировна
Омельченко Владимир Васильевич
ИП Иванова Наталья Анатольевна
ООО "Управляющая компания "Пять морей"
ООО "Арбор"
Завялова Татьяна Федоровна
ИП Соколовская Зелейха Арифуловна, Сафир Станислав Михайлович, Корнеенко Ирина Николаевна
ООО "Сокол"
ООО "Рестком"
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ИП Пикалова Елена Ивановна
</t>
  </si>
  <si>
    <t>Л-3306</t>
  </si>
  <si>
    <t xml:space="preserve">ООО "РОСТОВСПЕЦСВЕТ"
ООО "РЕКОМ"
ИП КИРСАНОВ АЛЕКСЕЙ ВЛАДИМИРОВИЧ
ИП КУЛЬЧИЦКАЯ АННА ВАСИЛЬЕВНА
ООО "ЕЭС.ГАРАНТ"
ИП ИП СТАРОЖИЦКАЯ А.В.
ИП ДАВЫДОВ СТАНИСЛАВ ВАСИЛЬЕВИЧ
АО "ГОСТИНИЧНЫЙ КОМПЛЕКС "СЛАВЯНКА"
Гаражный кооператив "ОРБИТА"
КУЗЕНКО СВЕТЛАНА СЕРГЕЕВНА
ИП ИП Кегеян Наталья Николаевна
ГАЛИЦИН ОЛЕГ ИВАНОВИЧ
ИП ГОЛОВНЕВА ОЛЬГА ПЕТРОВНА
ООО ООО "Семейное чтение"
ООО "РЕСУРС-ДОН"
ОСИПОВ НИКОЛАЙ НИКОЛАЕВИЧ
ЮСУПОВА ИРИНА АЛЕКСАНДРОВНА
ЯВАЕВА МАРИНА НИКОЛАЕВНА
ЯВАЕВА САБИНА РУСТАМОВНА
ИП АЙВАЗЯН АЙКАНУШ ЖОРЖИКОВНА
АГАБЕКЯН ЛЮСЯ ГРИГОРЬЕВНА
ИП ПАВЛЕНКО ИГОРЬ ВИКТОРОВИЧ
ПАВЛЕНКО ОЛЕГ ВИКТОРОВИЧ
ООО "ЭНЕРГОСБЫТ ЮГА"
ООО "ЭНЕРГОСБЫТ ЮГА"
КОРНЕЕВ АЛЕКСАНДР СЕМЕНОВИЧ
ООО "ОХРАННОЕ АГЕНСТВО "ЛЕГИОН"
ЦАЦУЛИН АЛЕКСЕЙ ВИКТОРОВИЧ
ПАО "РОСТЕЛЕКОМ"
РЕЗНИЦКИЙ ЮРИЙ ЛЕОНИДОВИЧ
ИП КУЗИЧЕВ ДЕНИС АЛЕКСАНДРОВИЧ
КАЧУРА ЕЛЕНА АЛЕКСАНДРОВНА
ИП АБАЧАРАЕВА НЕЛЛЯ ЛАЗАРЕВНА
ООО "МТС ЭНЕРГО"
НИКИТИНА НАТАЛИЯ АЛЕКСАНДРОВНА
ПРИХОДЬКО ТАТЬЯНА НИКОЛАЕВНА
ПРИХОДЬКО ТАТЬЯНА НИКОЛАЕВНА
ИП МАРЧЕНКО ЭДВАРД ВИКТОРОВИЧ
БОНДАРЕНКО ИГОРЬ АЛЕКСАНДРОВИЧ
БАБИЧЕВ МИХАИЛ АЛЕКСАНДРОВИЧ
ООО "РУССКАЯ ИНФРАСТРУКТУРНАЯ КОМПАНИЯ"
ИП ГЕОРГИЕВА МАРИАННА ЛЮБОМИРОВНА
ПАО "РОСТЕЛЕКОМ"
САПКО В.В.
АО АО " РОСТОВОБЛФАРМАЦИЯ"
ИП Индивидуальный предприниматель Граненко Наталья Валерьевна
ООО "МТС ЭНЕРГО"
ИП ВОЯРЖ ЛЮДМИЛА СТАНИСЛАВОВНА
АВТОКООПЕРАТИВ "ЛОКОМОТИВ" РИИЖТА
ООО "АУДИТ ЭКСПЕРТ"
ООО "БЕЛЫЙ МЕДВЕДЬ"
ЛЯМОВА НИНА ТИМОФЕЕВНА
ИП ИП СБЫТОВ М.М.
ИП МУРЛЫЧЕВА ОЛЬГА ВЛАДИМИРОВНА
АО "ГОСТИНИЧНЫЙ КОМПЛЕКС "СЛАВЯНКА"
ООО "ЕЭС.ГАРАНТ"
ООО "ЮНИС"
Митюрев Александр Борисович
ООО "РН - ЭНЕРГО"
ИП Индивидуальный предприниматель Абдулгалимов Абдулгалим Минхаджевич
ООО ООО "ЛОТОС"
ООО "Управляющая компания Ростовские кварталы"
ООО "ЭЛЕ-ГАЗ" ОК
ООО Общество с ограниченной ответственностью "АПР-Сити/ТВД"
МОРОКОВ СВЯТОСЛАВ ВЛАДИМИРОВИЧ
ООО Общество с ограниченной ответственностью специализированный застройщик "АВЕ-Групп"
ИП Овчинников Олег Константинович
ООО ООО "РОСТТРАНСАГЕНТСТВО"
ИП ФОМИН ИВАН ВЛАДИМИРОВИЧ
ИП ФОМИН ИВАН ВЛАДИМИРОВИЧ
ООО ООО "РОСТТРАНСАГЕНТСТВО"
АО Акционерное общество "Церера"
АО Акционерное общество "Церера"
АО Акционерное общество "Церера"
АО Акционерное общество "Церера"
ООО Общество с ограниченной ответственностью "ПУНКТ Е"
ООО ООО "ЛОТОС"
АК Спортивная Ассоциация "Футбольный клуб "СКА Ростов-на-Дону"
ООО "МАГАЗИН №65"
ТРЕЩЕВ ВИКТОР СЕРГЕЕВИЧ
КУЛИЧЕНКО ДМИТРИЙ ОЛЕГОВИЧ
КОСТЮКОВА ОЛЬГА ГРИГОРЬЕВНА,КОСТЮКОВ БОРИС ВЛАДИМИРОВИЧ
ШКАЛДЫК ДМИТРИЙ ЮРЬЕВИЧ, ПЛАКСИН СЕРГЕЙ ЮРЬЕВИЧ
ИП КЛЫКОВА НАТАЛЬЯ ХРИСАНФОВНА
ИП ИП ГОНЧАРОВ КИРИЛЛ АНДРЕЕВИЧ
ООО ООО ""НОЛАНТЕ ГРУПП"
ООО "ЕЭС-ГАРАНТ"
ПОРЯДНЫЙ МИХАИЛ ГЕННАДЬЕВИЧ
БАРШАЯ ВЛАДИМИР МОРДУХОВИЧ
ООО "АПР-СИТИ/ТВД"
КЛОКОВА АННА ШАВАРШОВНА
ИП Индивидуальный предприниматель Долгов Александр Александрович
ПЕТРОВ АНДРЕЙ ГЕННАДЬЕВИЧ
МОЛОКОЕДОВ СЕРГЕЙ АЛЕКСАНДРОВИЧ
ИП КОВАЛЕВСКИЙ МИХАИЛ МИХАЙЛОВИЧ
ДОЛГОШЕЕВ РОМАН ИЛЬИЧ
ИП Индивидуальный предприниматель ГОЛЬЦ ОЛЬГА ГРИГОРЬЕВНА
САФАРЯН ВАГИНАК НУРИДЖАНОВИЧ
ИП АКОПЯН ГАРИБ ЮРЬЕВИЧ
ИП ПРОТАСОВА ЕЛЕНА НИКОЛАЕВНА
ИП Индивидуальный предприниматель Пешкес Анатолий Иосифович
ИП ЗЕЛИВЯНСКИЙ АЛЕКСАНДР ЮРЬЕВИЧ
МАРКАРЬЯН ГЕВОРГ БОРИСОВИЧ
ИП Индивидуальный предприниматель Бугрова Зухра Аббасовна
ООО "МАГНИТЭНЕРГО"
АВОЯН СЕРГЕЙ МИХАЙЛОВИЧ
ИП Индивидуальный предприниматель ПЕПЕЛЯЕВА ОЛЬГА ИЛЬИНИЧНА
ПРОКОФЬЕВА НАТАЛЬЯ ВЛАДИМИРОВНА
ИП КАЖАЛО ЕЛЕНА ЮРЬЕВНА
АО Акционерное общество "Церера"
КЕСЕЯН МАНУК КАРЕКИНОВИЧ
ГКОУ ГКУ РО "СЭАЗ ПРО"
ООО "АПР-СИТИ/ТВД"
ИП КОЗЛЯК ИННА АНАТОЛЬЕВНА
ИП ЦЫГАНКОВА СВЕТЛАНА ГЕННАДЬЕВНА
ООО "ЕЭС.ГАРАНТ"
БУЧНАЯ ТАТЬЯНА ВИКТОРОВНА
АЛЕКСАНДРОВА ВАЛЕНТИНА ВАСИЛЬЕВНА
ИП АБАЗИЕВА КАМИЛЛА ГРИГОРЬЕВНА
ИП ИП СКВОРЦОВ АЛЕКСЕЙ ВАЛЕРЬЕВИЧ
ИП Индивидуальный предприниматель Строганов Владимир Викторович
ИП ИП ГОЛУБОВА ИРИНА АЛЕКСАНДРОВНА
ИП ИП АСТАХОВ АНАТОЛИЙ АЛЕКСАНДРОВИЧ
ООО "АБСОЛЮТ-ЛОТ"
ИП Сааков Артем Рубенович
ООО "ТЕМП"
ИП РОСЛЫЙ ВАЛЕНТИН НИКОЛАЕВИЧ
УФПС РОСТОВСКОЙ ОБЛАСТИ - ФИЛИАЛ ФГУП "ПОЧТА РОССИИ"
ИП Малашенко Алина Юрьевна
ИП РОМАНЕНКО НИКОЛАЙ НИКОЛАЕВИЧ
ГКОУ ГКУ РО "СЭАЗ ПРО"
ИП КОВТЫРИН ПАВЕЛ ЕВГЕНЬЕВИЧ
ИП КОВТЫРИН ПАВЕЛ ЕВГЕНЬЕВИЧ
КОРСУН НИКИТА ВЯЧЕСЛАВОВИЧ
МАХИТАРОВ ПЕТР АРСЕНТЬЕВИЧ
ООО "ПРОФСЕРВИСТРЕЙД"
ИП ПИСАРЕВ СЕРГЕЙ АНАТОЛЬЕВИЧ
ЧУБОВ ДМИТРИЙ ЮРЬЕВИЧ, ВЕРЕЩАК ЕВГЕНИЙ ГЕОРГИЕВИЧ
ООО "МТС ЭНЕРГО"
АВТОКООПЕРАТИВ "АВТОЛЮБИТЕЛЬ"
ТЮЛЕНЕВ ВЯЧЕСЛАВ НИКОЛАЕВИЧ
ООО "КЭС"
ГАРАЖНЫЙ КООПЕРАТИВ "КОММУНАЛЬЩИК-2"
ООО "МТС ЭНЕРГО"
ИП АБАЧАРАЕВ БУХАРИ САНИЕВИЧ
ИП САХАДЖИЕВА ТАТЬЯНА АРКАДЬЕВНА
ООО НПК "ЭЛПРОМ"
ЛЕВИЧЕВ СЕРГЕЙ ВЛАДИМИРОВИЧ, ЗАЙЧИКОВ КОНСТАНТИН БОРИСОВИЧ
ИП ЧУБАРОВ АСВАДУР МНАЦАГАНОВИЧ
КОЧЕРГИН ДМИТРИЙ АЛЕКСАНДРОВИЧ
ООО "ТРАНСАВТО-7"
ЕРЕМЕНКО ИРИНА ГРИГОРЬЕВНА, ЕРЕМЕНКО ВИКТОР ВИКТОРОВИЧ
ООО ООО "ЕЭС-ГАРАНТ" О
ООО "ПРОФСЕРВИСТРЕЙД"
ИП ЧУБАРОВ ПЕТР ВИТАЛЬЕВИЧ
ЖУРАВСКАЯ ВИКТОРИЯ ГАЙКОВНА
АГАДЖАНЯН АЛЕКСЕЙ АМАЗАСПОВИЧ
ООО "АУДИТ ЭКСПЕРТ"
ИП ИП БОЖЕНКО А.И.
ИП ГРИБАНОВА ЛЮБОВЬ ВЛАДИМИРОВНА
ООО "АПР-СИТИ/ТВД"
ЗАРГАРЯН АРТУР МЕХАКОВИЧ
ИП ЕРМОЛЕНКО ТАТЬЯНА ВИТАЛЬЕВНА
ИП Индивидуальный предприниматель Василёнок Галина Викторовна
ООО ООО "АПЕКС"
ИП ВОЛОВА ОЛЬГА НИКОЛАЕВНА
ПРОСКУРНЯ ОКСАНА ИВАНОВНА
ООО ООО "МЕРИДИАН"
ООО ООО "Промэнергосбыт"
ИП КОЛЕСНИКОВ ИГОРЬ ВЛАДИМИРОВИЧ
ИВАНОВ ЕВГЕНИЙ НИКОЛАЕВИЧ
ООО ООО "АСТРА КОНСТРАКШН"
БДОЯН МКРТИЧ СЕРГЕЕВИЧ
ГУСЕЙНОВ МЕХДИ ГИЯС ОГЛЫ
ИП КОРНИЕНКО МИХАИЛ АНДРЕЕВИЧ
ГРИГОРЯН НЕЛИ СЕРГЕЕВНА
МЕХТИЕВ МУРАД АСЛАН ОГЛЫ
БАГИЕВ ЮСИФ ИБРАГИМ ОГЛЫ
ООО "КОНУС"
ИП ХЛЕБНИКОВА НАТАЛЬЯ НИКОЛАЕВНА
КАНДЫБА ИРИНА ВАЛЕРЬЕВНА
ДАВЫДОВ ГЕОРГИЙ ИСАКОВИЧ
ЛЮБИМОВ СЕРГЕЙ БОРИСОВИЧ
ИП КОЛЕСНИКОВ ИГОРЬ ВЛАДИМИРОВИЧ
ООО "ДИНСКИЕ КОЛБАСЫ"
ЧЕРНЯЕВ ДМИТРИЙ ЮРЬЕВИЧ
ИП ЕРЫШЕВА ТАТЬЯНА НИКОЛАЕВНА
БАГИЕВА МАЛЕЙКА ИБРАГИМ КЫЗЫ
ШЕВЕЛЕВА НАТАЛЬЯ ГЕРМАНОВНА
ООО "РУМИД"
ИП ЦВЕТКОВА ИРИНА ГЕННАДЬЕВНА
ООО "МАГНИТЭНЕРГО"
ИП Индивидуальный предприниматель Жаравин Александр Евгеньевич
ИП Индивидуальный предприниматель Горшколепов Андрей Дмитриевич
ИП БЛИНОВ АЛЕКСЕЙ ЛЕОНИДОВИЧ
ГСК ГАРАЖНЫЙ КООПЕРАТИВ "ГИДРОТЕХНИК-ШЕБОЛДАЕВА 2К"
ИП Индивидуальный предприниматель Афанасьев Дмитрий Александрович
ОЗЕРСКАЯ ИРИНА ВИКТОРОВНА
ГСК ГК "ВОЛНА"
ИП ИРОШНИКОВА ЕЛЕНА ВИКТОРОВНА
ООО ООО МПП "ТАНАИС"
ИП Аль-Фатла Абдулла Неама Мохсен
ИП КЛЕНКОВ ВЛАДИСЛАВ СЕРГЕЕВИЧ
ООО "СТРОЙ-ДОН-СЕРВИС"
ООО "КЭС"
ИП ИП ЛАЗАРЕНКО Е.Н., ИП БАБИЧЕВА Л.А.
ООО Общество с ограниченной ответственностью "АПР-Сити/ТВД"
ООО "ОЛЕОКС"
ИП ИП ШТЫХ ОЛЬГА ФЕДОРОВНА
КОВАЛЕВА ЛЮДМИЛА ПЕТРОВНА
ООО ООО "УЮТ"
ИП ДАНИЛОВА ВАЛЕНТИНА НИКОЛАЕВНА
ООО Общество с ограниченной ответственностью "Аудит Эксперт"
ООО "ЕЭС.ГАРАНТ"
ИП ХНОЕВА ИННА ДМИТРИЕВНА
ИП Индивидуальный предприниматель ЛУГОВОЙ ВЛАДИМИР ВАЛЕНТИНОВИЧ
ИП СКАЧКОВ АНДРЕЙ ВЛАДИМИРОВИЧ
БУТРИМОВА ЗАГИДАТ НАСРУДДИНОВНА
ИП ПЯТНИЦКАЯ АННА АЛЕКСАНДРОВНА
СИМОНЯН МАРТИРОС МЕХАКОВИЧ
ООО "ЕЭС.ГАРАНТ"
АО "НИИАС"
ИП ИП ЯКОВЛЕВА ИРИНА БОРИСОВНА
РОСТОВСКИЙ ВЕРТОЛЕТНЫЙ ПРОИЗВОДСТВЕННЫЙ КОМПЛЕКС ПАО "РОСТВЕРТОЛ" ИМЕНИ Б.Н. СЛЮСАРЯ
ООО "ВЫБОР"
ИП ИП Масуренкова А.А,
АК АВТОКООПЕРАТИВ "ЭНЕРГИЯ-2"
ИП ЗЕЛИВЯНСКИЙ АЛЕКСАНДР ЮРЬЕВИЧ
ИП Индивидуальный предприниматель Срабионян Сергей Хачатурович
ООО "КАДЕТ"
ИП АСЛАНЯН О.В.
ИП ГУСЕЙНОВ ТАРЛАН САЯД ОГЛЫ
ТЕР-АРУТЮНЯН АЛЕКСАНДР ВАГАРШАКОВИЧ
САКАЕВ ЭНВЕР КАМИЛЬЕВИЧ
ИП Индивидуальный предприниматель Абдулгалимов Абдулгалим Минхаджевич
ИП ВОЯРЖ ЛЮДМИЛА СТАНИСЛАВОВНА
АО Акционерное общество "Церера"
ООО "АННА"
ИЛЬИНА ИРИНА ВЛАДИМИРОВНА
ОАО"РОСТОВ-МЕБЕЛЬ"
ООО Общество с ограниченной ответственностью "Специализированный застройщик КП № 2"
ИП ТУЛИНА ТАТЬЯНА СЕРГЕЕВНА
ИП Индивидуальный предприниматель ГОЛЬЦ ОЛЬГА ГРИГОРЬЕВНА
ИП ОРЛОВА ЕВГЕНИЯ ВАСИЛЬЕВНА
ООО ООО "ФЛЭШ"
ООО "ЕЭС.ГАРАНТ"
</t>
  </si>
  <si>
    <t>Л-3316</t>
  </si>
  <si>
    <t xml:space="preserve">ООО "Энергосбытовая компания "Энергостандарт"
ООО "ДОН"
ООО "ДОН"
ИП Шмалько Сергей Николаевич
ООО "Энергосбытовая компания "Энергостандарт"
ООО "Багратион"
ПАО КБ "Центр-инвест"
ПАО КБ "Центр-инвест"
ИП Попова Ирина Игоревна
ООО "Атомкотломаш"
ПАО "Совкомбанк"
ООО "МАГНИТЭНЕРГО"
ПАО "Сбербанк России"
ПАО "Совкомбанк"
ПАО "Сбербанк России"
ООО "Арктика"
ООО "ЭНЕРГОСБЫТ ЮГА"
ИП Алябьев Григорий Юрьевич
ИП Спиридонова Элза Павловна
ООО "РН-Энерго"
ИП Палеева Светлана Антоновна
ООО "РН-Энерго"
Амураль Людмила Валентиновна
ИП Оланова Мария Константиновна
ООО "F Бюро"
Калинко Владимир Михайлович
ООО "ЭдифиКо"
ИП Швед Игорь Петрович
ПАО КБ "Центр-инвест"
ООО "Оранж Бизнес Сервисез"
ООО "ТПП "Техноформ"
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ООО "Пласт-Групп"
ИП Меликов Владимир Павлович
ИП Савченко Александра Михайловна
ООО "Лель"
ООО "Лель"
ТСН "Альянс"
ООО"Межрегиональная энергосбытовая компания"
Амураль Людмила Валентиновна
ИП Арентова Галина Олеговна
АО "Чистый город"
ООО "Югтехника"
Бабкина Сусанна Степановна
ООО "Фактор"
ИП Соколов Сергей Игореви
ООО "Фирма "ОКО"
Айрапетян Артем Араратович
Непубличное акционерное общество по распространению произведений печати и торговле другими товарами народного потребления "Ростовкнига"
ИП Мауэр Константин Николаевич
ИП Рыбникова Юлия Николаевна
ООО "Спортмастер"
ИП Дорощук Илья Юрьевич
ООО "Центр Медицинских Технологий"
ООО "Спортмастер"
ООО "Спортмастер"
ООО "Центр Медицинских Технологий"
ООО Коммерческий банк "Кубань Кредит"
ИП Хлиян Андрей Юрьевич
ИП Фириченко Юлия Александровна
ИП Дмитрюк Игорь Маратович
ИП Мальгина Марина Анатольевна
ООО "Управляющая компания "Пять морей"
Екатериновская Инна Владимировна
Омельченко Владимир Васильевич
ИП Иванова Наталья Анатольевна
ООО "Управляющая компания "Пять морей"
ООО "Арбор"
Завялова Татьяна Федоровна
ИП Соколовская Зелейха Арифуловна, Сафир Станислав Михайлович, Корнеенко Ирина Николаевна
ООО "Сокол"
ООО "Рестком"
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t>
  </si>
  <si>
    <t>Л-3362</t>
  </si>
  <si>
    <r>
      <rPr>
        <sz val="10"/>
        <rFont val="Times New Roman"/>
      </rPr>
      <t xml:space="preserve">АО «Донэнерго»ООО "РУСЭНЕРГОСБЫТ"
ООО "Специализированный застройщик "ТеатралСтрой"
ООО "ПраймТелекомЮг"
ООО "Донприбор"
ООО "Интермедфарм-Юг"
ТСН"Альянс"
ТСН"Альянс"
АО "Всероссийский научно-исследовательский институт "Градиент"
ООО "Энергосбытовая компания "Энергостандарт"
ООО "Энергосбытовая компания "Энергостандарт"
ООО "ДОН"
ООО "ДОН"
ИП Шмалько Сергей Николаевич
ООО "Энергосбытовая компания "Энергостандарт"
ООО "Багратион"
ПАО КБ "Центр-инвест"
ПАО КБ "Центр-инвест"
ИП Попова Ирина Игоревна
ООО "Атомкотломаш"
ПАО "Совкомбанк"
ООО "МАГНИТЭНЕРГО"
ПАО "Сбербанк России"
ПАО "Совкомбанк"
ПАО "Сбербанк России"
ООО "Арктика"
ООО "ЭНЕРГОСБЫТ ЮГА"
ИП Алябьев Григорий Юрьевич
ИП Спиридонова Элза Павловна
ООО "РН-Энерго"
ИП Палеева Светлана Антоновна
ООО "РН-Энерго"
Амураль Людмила Валентиновна
ИП Оланова Мария Константиновна
ООО "F Бюро"
Калинко Владимир Михайлович
ООО "ЭдифиКо"
ИП Швед Игорь Петрович
ПАО КБ "Центр-инвест"
ООО "Оранж Бизнес Сервисез"
ООО "ТПП "Техноформ"
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t>
    </r>
  </si>
  <si>
    <t>Л-3366</t>
  </si>
  <si>
    <t>Энергорайон «Фортуна»  (входит в энергорайон «КС Янтарное»)</t>
  </si>
  <si>
    <t>Л-435</t>
  </si>
  <si>
    <t>ООО "Донэнерготранзит" быт (жилой комплекс "Венеция" 2.3 категории</t>
  </si>
  <si>
    <t>ПС 110 кВ Р10</t>
  </si>
  <si>
    <t>КЛ 10 кВ №10-30</t>
  </si>
  <si>
    <t>КЛ 10 кВ №10-50</t>
  </si>
  <si>
    <t>ООО «Вавилон-сервис»  2 категория</t>
  </si>
  <si>
    <t>КЛ 10 кВ №10-56</t>
  </si>
  <si>
    <t>ООО «Антрацит» 1.2.3 категории</t>
  </si>
  <si>
    <t>КЛ 10 кВ №10-57</t>
  </si>
  <si>
    <t>КЛ 10 кВ №10-58</t>
  </si>
  <si>
    <t xml:space="preserve">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ИП БЕЛОВ КИРИЛЛ ЛЕОНИДОВИЧ
ДЕРЕГЛАЗОВА ТАТЬЯНА МИХАЙЛОВНА
ХБЛИКЯН АШОТ КЕВОРКОВИЧ
ЛАРЦЕВ ВАСИЛИЙ ВАСИЛЬЕВИЧ
СИВАК ЕЛЕНА ВИКТОРОВНА
ЕГОРОВА ИРИНА ПАНТЕЛЕЕВНА
ООО "ЭНЕРГОСБЫТОВАЯ КОМПАНИЯ "ЭНЕРГОСТАНДАРТ"
БАБИЕВ ВЛАДИМИР АЛЕКСАНДРОВИЧ
ООО "АВИОР"
ООО "МЕДДИАГНОСТИКА"
ОБЕРТАСОВА ТАМАРА ИВАНОВНА
ИП ЕМЕЛЬЯНОВ ОЛЕГ ЕВГЕНЬЕВИЧ
</t>
  </si>
  <si>
    <t>Л-1005</t>
  </si>
  <si>
    <t xml:space="preserve">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t>
  </si>
  <si>
    <t>Л-1006</t>
  </si>
  <si>
    <t xml:space="preserve">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t>
  </si>
  <si>
    <t>Л-1012</t>
  </si>
  <si>
    <t xml:space="preserve">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t>
  </si>
  <si>
    <t>Л-1022</t>
  </si>
  <si>
    <t xml:space="preserve">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ИП БЕЛОВ КИРИЛЛ ЛЕОНИДОВИЧ
ДЕРЕГЛАЗОВА ТАТЬЯНА МИХАЙЛОВНА
ХБЛИКЯН АШОТ КЕВОРКОВИЧ
ЛАРЦЕВ ВАСИЛИЙ ВАСИЛЬЕВИЧ
</t>
  </si>
  <si>
    <t>Л-1024</t>
  </si>
  <si>
    <t>ЗАО "СКИФ-ЮГ"
ИП БАЮРОВА ОЛЬГА АЛЕКСАНДРОВНА
ИП ДУБРОВИН ВАЛЕРИЙ ДМИТРИЕВИЧ
ИП ИСАЕВ АЛЕКСАНДР АЛИЛЬЕВИЧ
ООО "ПРОФСЕРВИСТРЕЙД"
ООО "СБЫТОВАЯ КОМПАНИЯ ЮГ"
ООО "ТАКТ"
ООО "ТК "ПРО-ИНВЕСТ"
УПРАВЛЕНИЕ ПО ДЕЛАМ ГРАЖДАНСКОЙ ОБОРОНЫ И ЧЕРЕЗВЫЧАЙНЫМ СИТУАЦИЯМ Г.РОСТОВА-НА-ДОНУ</t>
  </si>
  <si>
    <t>Л-1033</t>
  </si>
  <si>
    <t xml:space="preserve">ООО "ЭнергоРок-1"
ИП КОКИН ВЛАДИМИР ВИКТОРОВИЧ
ООО БН МЕТАЛЛЭНЕРГОРЕСУРС
УСАЧЕВА МАГДАЛИНА СТЕПАНОВНА
ООО "ТРАСТ-МАРКЕТ"
МАСУРЕНКОВ ВЛАДИСЛАВ СЕРГЕЕВИЧ
МБУ "ЦЕНТР ИНТЕЛЛЕКТУАЛЬНОЙ ТРАНСПОРТНОЙ СИСТЕМЫ"
ООО "МАГНИТЭНЕРГО"
ООО "МАГНИТЭНЕРГО"
ООО "НЭК"
ИП КРАВЧЕНКО ИРИНА АЛЕКСЕЕВНА
ИП БЕЛЯКОВИЧ ЛЕОНИД АЛЕКСАНДРОВИЧ
ИП КОНЯХИН ЕВГЕНИЙ БОРИСОВИЧ
СОКОЛОВА ЕЛЕНА МИХАЙЛОВНА
ООО "МАГНИТЭНЕРГО"
ИП ЗЮЗГИНОВ АЛЕКСАНДР НИКОЛАЕВИЧ
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t>
  </si>
  <si>
    <t>Л-1035</t>
  </si>
  <si>
    <t>ООО "ОЗОН"</t>
  </si>
  <si>
    <t>Л-1038</t>
  </si>
  <si>
    <t xml:space="preserve">ООО "ТРАСТ-МАРКЕТ"
МАСУРЕНКОВ ВЛАДИСЛАВ СЕРГЕЕВИЧ
МБУ "ЦЕНТР ИНТЕЛЛЕКТУАЛЬНОЙ ТРАНСПОРТНОЙ СИСТЕМЫ"
ООО "МАГНИТЭНЕРГО"
ООО "МАГНИТЭНЕРГО"
ООО "НЭК"
ИП КРАВЧЕНКО ИРИНА АЛЕКСЕЕВНА
ИП БЕЛЯКОВИЧ ЛЕОНИД АЛЕКСАНДРОВИЧ
ИП КОНЯХИН ЕВГЕНИЙ БОРИСОВИЧ
СОКОЛОВА ЕЛЕНА МИХАЙЛОВНА
ООО "МАГНИТЭНЕРГО"
ИП ЗЮЗГИНОВ АЛЕКСАНДР НИКОЛАЕВИЧ
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ИП БЕЛОВ КИРИЛЛ ЛЕОНИДОВИЧ
ДЕРЕГЛАЗОВА ТАТЬЯНА МИХАЙЛОВНА
ХБЛИКЯН АШОТ КЕВОРКОВИЧ
ЛАРЦЕВ ВАСИЛИЙ ВАСИЛЬЕВИЧ
СИВАК ЕЛЕНА ВИКТОРОВНА
ЕГОРОВА ИРИНА ПАНТЕЛЕЕВНА
ООО "ЭНЕРГОСБЫТОВАЯ КОМПАНИЯ "ЭНЕРГОСТАНДАРТ"
БАБИЕВ ВЛАДИМИР АЛЕКСАНДРОВИЧ
ООО "АВИОР"
ООО "МЕДДИАГНОСТИКА"
ОБЕРТАСОВА ТАМАРА ИВАНОВНА
ИП ЕМЕЛЬЯНОВ ОЛЕГ ЕВГЕНЬЕВИЧ
ООО "ДИДИСИ КОНСАЛТИНГ ЭНД ПРОПЕРТИ МЕНЕДЖМЕНТ"
БАРАШЬЯН МЕЛКОН ХАЧАТУРОВИЧ
МБУ "ЦЕНТР ИНТЕЛЛЕКТУАЛЬНОЙ ТРАНСПОРТНОЙ СИСТЕМЫ"
КЕРАСОВА ТАТЬЯНА ДМИТРИЕВНА
КРИВЕНКО ВЛАДИМИР АЛЕКСАНДРОВИЧ
ШУХОСТАНОВ АХМЕД САРАБИЕВИЧ
АМИРЯН НУНЭ ЛАВРУШЕВНА, АМИРЯН СОФИЯ ВАЛЕРЬЕВНА, АМИРЯН ЕСЕНИЯ ВАЛЕРЬЕВНА
ООО "АУДИТ ЭКСПЕРТ"
</t>
  </si>
  <si>
    <t>Л-1040</t>
  </si>
  <si>
    <t xml:space="preserve">ООО "МАГНИТЭНЕРГО"
ООО "МАГНИТЭНЕРГО"
ООО "НЭК"
ИП КРАВЧЕНКО ИРИНА АЛЕКСЕЕВНА
ИП БЕЛЯКОВИЧ ЛЕОНИД АЛЕКСАНДРОВИЧ
ИП КОНЯХИН ЕВГЕНИЙ БОРИСОВИЧ
СОКОЛОВА ЕЛЕНА МИХАЙЛОВНА
ООО "МАГНИТЭНЕРГО"
ИП ЗЮЗГИНОВ АЛЕКСАНДР НИКОЛАЕВИЧ
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ИП БЕЛОВ КИРИЛЛ ЛЕОНИДОВИЧ
ДЕРЕГЛАЗОВА ТАТЬЯНА МИХАЙЛОВНА
ХБЛИКЯН АШОТ КЕВОРКОВИЧ
ЛАРЦЕВ ВАСИЛИЙ ВАСИЛЬЕВИЧ
СИВАК ЕЛЕНА ВИКТОРОВНА
ЕГОРОВА ИРИНА ПАНТЕЛЕЕВНА
ООО "ЭНЕРГОСБЫТОВАЯ КОМПАНИЯ "ЭНЕРГОСТАНДАРТ"
БАБИЕВ ВЛАДИМИР АЛЕКСАНДРОВИЧ
ООО "АВИОР"
ООО "МЕДДИАГНОСТИКА"
</t>
  </si>
  <si>
    <t>Л-1041</t>
  </si>
  <si>
    <t xml:space="preserve">ООО "НЭК"
ИП КРАВЧЕНКО ИРИНА АЛЕКСЕЕВНА
ИП БЕЛЯКОВИЧ ЛЕОНИД АЛЕКСАНДРОВИЧ
ИП КОНЯХИН ЕВГЕНИЙ БОРИСОВИЧ
СОКОЛОВА ЕЛЕНА МИХАЙЛОВНА
ООО "МАГНИТЭНЕРГО"
ИП ЗЮЗГИНОВ АЛЕКСАНДР НИКОЛАЕВИЧ
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t>
  </si>
  <si>
    <t>Л-1046</t>
  </si>
  <si>
    <t>КЛ 6 кВ №17-34</t>
  </si>
  <si>
    <t>Л-1711</t>
  </si>
  <si>
    <t xml:space="preserve">АО ПКФ "ПЕНТАПОЛЬ"
ООО "РОСТОВСКАЯ ЛИЗИНГОВАЯ КОМПАНИЯ"
Беленькова Екатерина Александровна
ИП Колбасина Наталья Евгеньевна
ООО "МИСТРАЛЬ"
ООО "ПЛАСТ АВЕНЮ"
Акционерное общество "Тандер"
Акционерное общество "Тандер"
АО "Продторг"
Барашева Тамара Крикоровна
Беленький Олег Николаевич
Боровая Элла Георгиевна, Румынский Василий Иванович
Гаражно-строительный кооператив "Буран-2"
Гаражно-строительный кооператив "Надежда"
Гаражно-строительный кооператив "Юпитер"
Гаражный кооператив "Луч"
ЗАО "ДИАЛАЙН"
Зильберов Дмитрий Александрович
ИП Абачараева Нелля Лазаревна
ИП Алавердиян Андрей Егиевич
ИП Амброчи Сергей Васильевич
ИП Балакирев Александр Викторович
ИП Биньковская Галина Сергеевна
ИП Давыдов Сергей Александрович
ИП Забелин Кирилл Николаевич
ИП Кузьменко Юлия Юрьевна
ИП Куликова Маргарита Юрьевна
ИП Курашкина Нина Ивановна
ИП Мовсисян Норайр Дживанович
ИП Петросян Ара Размикович
ИП Прикорень Роман Геннадиевич
ИП Рагимов Мушфиг Фейруз оглы
ИП Стенин Антон Владимирович
ИП Франчук Александр Антонович
ИП Шамаль Виталий Викторович
ИП Шарипов Андрей Валерьевич
Кейдан Галина Николаевна
Корякина Лидия Емельяновна
Курятникова Сара Исхаковна
Марченко Виталий Иванович
Минин Геннадий Викторович
Негосударственное некоммерческое учреждение дополнительного образования казачий культурно-спортивный центр детей и молодежи
Общество с ограниченной ответственностью "Индиго Трэйдинг Рус"
ООО "АКВАДАР"
ООО "Альянс Розница"
ООО "АПР-Сити/ТВД"
ООО "Гермес"
ООО "ДЕНТиС"
ООО "Донторг"
ООО "ЕЭС-Гарант"
ООО "КЭС"
ООО "КЭС"
ООО "МАГНИТЭНЕРГО"
ООО "МАГНИТЭНЕРГО"
ООО "МАГНИТЭНЕРГО"
ООО "НПП Честь"
ООО "ПраймТелекомЮг"
ООО "ПРОФСЕРВИСТРЕЙД"
ООО "Прохорова и сын"
ООО "РН-ЭНЕРГО"
ООО "РусАгро"
ООО "Сбытовая компания Юг"
ООО "ФЛЭШ"
ООО "Энергосбытовая компания "Энергостандарт"
ООО "Энергосбытовая компания "Энергостандарт"
ООО "Энергосбытовая компания "Энергостандарт"
ООО "ЮЖНАЯ СТРОИТЕЛЬНАЯ КОМПАНИЯ"
Петренко Василий Григорьевич
Петрин Дмитрий Викторович
Писаренко Марина Николаевна
Публичное акционерное общество "Сбербанк России"
Рамазян Артем Самвелович
Седова Раиса Николаевна
Седов Аркадий Александрович
Смольник Алексей Леонидович
Стариков Олег Сергеевич
Юдин Олег Михайлович
ИП Кузьменко Юлия Юрьевна
ИП Шнайдер Владимир Михайлович
ООО "АПР-Сити/ТВД"
ООО "Нефтегаз"
ООО "Печатник плюс" (договор действует до 31.07.2025г)
Енина Татьяна Александровна
ООО "Меркел Бус"
ООО "РН-ЭНЕРГО"
ООО "ЮЖНАЯ СТРОИТЕЛЬНАЯ КОМПАНИЯ"
ИП Петросян Ара Размикович
ООО "АПР-Сити/ТВД"
ИП Шарипов Андрей Валерьевич
ИП Товмасян Хачатур Сосикович
Авакьян Арсен Геворкович
Автокооператив "Сокол-2"
Автокооператив "Спутник"
Акопов Карен Сергеевич
Акопов Карен Сергеевич
Акопян Армен Тариелович
Акционерное общество "Русские Башни"
Амерханян Саркис Аркадьевич
Ананян Татьяна Николаевна
Андреева Елена Игоревна
Антимонов Тарас Алексеевич
АО "Продторг"
Арутюнов Акоп Еремович
Ахмад Фарид
Бабечева Оксана Леонидовна
Бабиева Ирина Семеновна
Балян Хачик Георгиевич
Барашева Тамара Крикоровна
Барашев Василий Сергеевич
Бархиян Эрик Александрович
Барыкин Виктор Савельевич
Бегларян Сумбат Рафикович
Беков Азамат Касботович (договор действует до 10.12.2025)
Богданов Сергей Анатольевич
Бондаревский Владимир Анатольевич
Бударина Людмила Владимировна, Агапов Андрей Леонидович
Буряк Алексей Иванович
Бутурлымова Виктория Станиславовна
Бутурлымов Виталий Николаевич
Бутурлымов Виталий Николаевич
Валентин Инна Артуровна
Варосян Ара Рафикович
Вишневский А.А. ИП
Гаражный кооператив "Ветерок-2"
Гаражный кооператив "Сокол-1"
Герасимова Надежда Васильевна
Гершгорин Михаил Геннадьевич
Гозалов Эдуард Сергеевич
Гринева Вера Даниловна
Дегтярева Екатерина Михайловна
Дурян Давид Самвелович ИП
Емельяненко Александр Николаевич
Енина Татьяна Александровна
Енин Леонид Александрович
Зеленина Нина Федоровна
Зильберов Дмитрий Александрович
Зиняков Николай Николаевич
Иванов Владимир Николаевич
ИП Арустамян Юрий Николаевич
ИП Асланиди Георгис Петрович
ИП Баранов Сергей Андреевич
ИП Бондаренко Павел Владимирович
ИП Вардумян Кристина Сосовна
ИП Волкова Елена Геннадиевна
ИП Головко Сергей Иванович
ИП Головко Сергей Иванович
ИП Головко Сергей Иванович
ИП Джавадова Диана Борисовна (договор действует до 25.12.2025)
ИП Еналеев Рефат Юнисбекович
ИП Зейналова Саида Мами Кызы
ИП Илькова Оксана Юрьевна
ИП Карапетян Андрей Гивиевич
ИП Короткиян Василий Борисович
ИП Костандян Ануш Гарушовна
ИП Лежибоков Павел Васильевич
ИП Лоцманов Роман Евгеньевич
ИП Магомадова Раиса Ахмедовна
ИП Магомадова Раиса Ахмедовна
ИП Манукян Владимир Айказович
ИП Меликян Маргарита Размиковна
ИП Мовсисян Норайр Дживанович
ИП Овчаров Роман Васильевич
ИП Панарин Виктор Владимирович
ИП Панков С.Г.
ИП Савченко Алексей Александрович
ИП Старов Александр Владимирович
ИП Стороженко Анна Владимировна
ИП Шпаков Олег Константинович
Карабашев Шамиль Харшимович
Карапетян Сусанна Андрониковна
Карпенко Виктория Викторовна
Карпова Елена Валериевна
Киселева Ирина Дмитриевна
Коваленко Оксана Васильевна
Кочаров Виталий Оганесович
Лашко Борис Евгеньевич
Мазманян Екатерина Игоревна
Мазманян Екатерина Игоревна
Манукян Айказ Владимирович
Маркосян Андраник Акопович
Мирошникова Екатерина Александровна
Митюхина Наталья Григорьевна
Михайлов Сергей Викторович
Мушкамбарян Цовинар Лендрушовна
Назикьян Владимир Михайлович
Насибова Назира Исмаил Кызы, Мамедова Рамелла Камаловна
Насибова Назира Исмаил Кызы, Мамедова Рамелла Камаловна
Нескубин Сергей Васильевич
Николаенко Надежда Ивановна
ООО "АВТОЛЮКС"
ООО "Агроторг"
ООО "Агроторг"
ООО "Альфа-М"
ООО "Альфа Юг"
ООО "АПР-Сити/ТВД"
ООО "АПР-Сити/ТВД"
ООО "Бизон Юг"
ООО "БЛИЦ"
ООО "Ваш дом"
ООО "Донторг"
ООО "ЕЭС. ГАРАНТ"
ООО "ЕЭС. ГАРАНТ"
ООО "МАГНИТЭНЕРГО"
ООО "МАГНИТЭНЕРГО"
ООО "МТС ЭНЕРГО"
ООО "МТС ЭНЕРГО"
ООО "Новатор"
ООО "ПраймТелекомЮг"
ООО "ПраймТелекомЮг"
ООО "Спектр"
ООО "Цифровизация"
ООО "Цифровой Медиа-Борд"
ООО "Цифровой Медиа-Борд"
ООО "Цифровой Медиа-Борд"
ООО "Цифровой Медиа-Борд"
Открытое акционерное общество "Банно-прачечных услуг"
Папян Вовик Хачикович
Первомайская районная общественная организация инвалидов - Отделение Ростовской областной общественной организации Всероссийского общества инвалидов
Петрин Виктор Иванович
Писарев Дмитрий Георгиевич
Погосян Аркадий Арамович
Попов Александр Германович
Рамазян Артем Самвелович
Сагателян Гектор Егиазарович
Саруханян Арарат Игитович
Сафронов Александр Юрьевич
Семенова Лариса Петровна
Сидорова Лидия Макаровна
Синегубова Оксана Михайловна
Синегубов Дмитрий Александрович
Смольник Анна Александровна
Смольник Таиса Михайловна
Сюсюкина Наталья Анатольевна
Тюхта Елена Анатольевна
Ульянченко Денис Анатольевич, Николаенко Лариса Васильевна
Файрадян Эдгар Робертович
Хамаян Роланд Ашотович
Хапланова Мария Владимировна
Щетинцева Елена Васильевна
Эпоева Анна Петровна
Юдин Олег Михайлович
Юлина Ирина Борисовна
Барыкин Виктор Савельевич
Гаражный кооператив "Лесная школа"
Заблоцкий Александр Анатольевич
ИП Гадзиян Хазарос Степанович
ИП Макеев Леонид Иванович
ИП Явруян Сережа Арамович
Казарян Самвел Ваники
Казарян Самвел Ваники
Кузьменко Олег Олегович
Лебединская Галина Ивановна
Назикьян Владимир Михайлович
ООО "Лесоруб-7"
Османов Фахрад Махмудович
Перчиц Роман Сергеевич
Герасимова Елизавета Андреевна
ИП Артюхова Юлия Николаевна
ИП Колбасин Сергей Игоревич
ИП Никонов Дмитрий Алексеевич
Король Павел Альбертович
ООО "Цифровой Медиа-Борд"
Швадченко Ильмира Юнусовна
Швадченко Ильмира Юнусовна
Шевченко Олег Петрович
ООО "АПР-Сити/ТВД"
ИП Кретова Екатерина Владимировна
Автокооператив "Днепр"
Агаджанян Арарат Александрович
Акционерное общество "СОЮЗЛИФТМОНТАЖ-ЮГ"
Берлизова Марина Георгиевна
Быстрая Каринэ Альбертовна
Варяник Алексей Васильевич
Величко Елена Семеновна
Веретельников Олег Юрьевич
Газарян Владимир Гургенович
Гамарник Маргарита Геннадьевна
Гущина Елена Владимировна
Ештокин Владимир Васильевич
Заморий Алексей Викторович
Зерчукова Инна Владимировна
Иванова Галина Анатольевна
ИП Власов Вадим Николаевич
ИП Давыдов Сергей Александрович
ИП Овчаров Роман Васильевич
ИП Огинский Александр Викторович
ИП Огинский Александр Викторович
ИП Ренжиглова Татьяна Ивановна
ИП Чабыкина Наталья Сергеевна
ИП Шейко Денис Иванович
Кочина Алена Альбертовна
Кравцова Елена Васильевна
Лапин Евгений Викторович
Луспикаев Ованес Бедросович
Ноженко Ася Саркисовна
ООО "Восход"
ООО "МАГНИТЭНЕРГО"
ООО "Промэнергосбыт"
ООО "Энергосбытовая компания "Энергостандарт"
Подрезова Елена Александровна
Ростовское региональное отделение Общероссийской общественной организации "Российский Красный Крест"
Рудакова Елена Николаевна
Санамян Гурген Владимирович
Санамян Гурген Владимирович
Третьяк Тамара Ивановна
Хачатурян Светлана Рафаиловна
Чехова Екатерина Евгеньевна
Акционерное общество "Ростовоблфармация"
Акционерное общество "Тандер"
АО "Почта России"
АО "Почта России"
Беджанян Валерий Варданович
Горобченко Вячеслав Владимирович
Дубиков Сергей Александрович, Дубикова Ирина Кимовна
Зильберов Дмитрий Александрович
Зуб Евгений Петрович ИП
ИП Алексеев Александр Борисович
ИП Биньковская Галина Сергеевна
ИП Гайдаенко Владислав Владиславович
ИП Мирошников Анатолий Витальевич
ИП Оганесян Ростом Карапетович
ИП Смиркин Евгений Игоревич
ИП Смолев Игорь Геннадьевич
ИП Таймасханов Ахмед Магомедович
ИП Токарев Сергей Павлович
</t>
  </si>
  <si>
    <t>Л-1731</t>
  </si>
  <si>
    <t>Л-1732</t>
  </si>
  <si>
    <t xml:space="preserve">Южный филиал ООО «Энерготранс»  ОАО "Донской хлеб", ООО "Формула", ООО "Издательство "Молот", 2.3 категории              </t>
  </si>
  <si>
    <t>ПС 110 кВ Р19</t>
  </si>
  <si>
    <t>КЛ 10 кВ №19-17</t>
  </si>
  <si>
    <t xml:space="preserve">ООО «Энерготранс»  быт 2 категория                                                  </t>
  </si>
  <si>
    <t>КЛ 10 кВ №19-18</t>
  </si>
  <si>
    <t>ООО ТВК «ДИМБО» 3 категория</t>
  </si>
  <si>
    <t>КЛ 10 кВ №19-19</t>
  </si>
  <si>
    <t>ЗАО "Даринда", УК 5-й Элемент, ООО УК "ТЦ ЛУЧ", ООО Агро-Маркет,ООО "ДНГБ", ООО "Мега Дом", ООО "Касторама-Рус", ФСБ России 1,2,3 категории</t>
  </si>
  <si>
    <t>КЛ 10 кВ №19-33</t>
  </si>
  <si>
    <t>ФКУ «ЦХиСО ГУ МВД России по РО» 1 категория,  ИП Недогонов Александр Иванович 1.2 категории,  ООО СЗ «Галактика", ООО «Гранд-Инвест» 2 категория, ,  ООО «Спец-энерго»,  ООО «Сетевая компания «Тесла»,  ООО «РостИнвест» 2 категория,  ООО «ИНТЕР ПЛЮС»</t>
  </si>
  <si>
    <t>КЛ 10 кВ №19-36</t>
  </si>
  <si>
    <t>КЛ 10 кВ №19-42</t>
  </si>
  <si>
    <t>Филиал ООО «Пивоваренная компания «Балтика» -«Пивзавод Южная Заря 1974»                                    2 категория</t>
  </si>
  <si>
    <t>КЛ 10 кВ №19-44</t>
  </si>
  <si>
    <t>ФКУ «ЦХиСО ГУ МВД России по РО» 1 категория,  ООО «Гранд-Инвест» 2 категория, ООО «ФОРТУНА-1» 2 категория,  ООО «Сетевая компания «Тесла»»,  ООО «РостИнвест» 2 категория, ООО «ИНТЕР ПЛЮС», СеНАТ 1,2 категории, ООО "РБК"</t>
  </si>
  <si>
    <t>КЛ 10 кВ №19-46</t>
  </si>
  <si>
    <t>ИП Лагерной Сергей Николаевич 3 категория</t>
  </si>
  <si>
    <t>КЛ 10 кВ №19-34</t>
  </si>
  <si>
    <t xml:space="preserve">ООО «Энерготранс» ОАО "МТС", ООО "Газпром сеть АЗС", ООО "Феникс", ООО "Солнцедар-Дон", ООО "Строймеханизация-АИ",  быт 2.3  категории                                               </t>
  </si>
  <si>
    <t>КЛ 10 кВ №19-28</t>
  </si>
  <si>
    <t>Ростовский филиал  АО «ТАНДЕР» 2 категория</t>
  </si>
  <si>
    <t>КЛ 10 кВ №19-16</t>
  </si>
  <si>
    <t>КЛ 10 кВ №19-20</t>
  </si>
  <si>
    <t>Ростовский Пивоваренный Завод «СОЛНЕЧНЫЙ»   2 категория</t>
  </si>
  <si>
    <t>КЛ 10 кВ №19-27</t>
  </si>
  <si>
    <t xml:space="preserve">Южный филиал ООО «Энерготранс» ИП Рышкова В.Н, ОАО "Донской хлеб", ООО "Водомер", ООО "Марина", ООО "Формула", быт 2.3  категории                </t>
  </si>
  <si>
    <t>КЛ 10 кВ №19-29</t>
  </si>
  <si>
    <t>ООО «Метро Кэш энд Керри» 2 категория</t>
  </si>
  <si>
    <t>КЛ 10 кВ №19-31</t>
  </si>
  <si>
    <t>КЛ 10 кВ №19-41</t>
  </si>
  <si>
    <t>ООО «ГК «СБСВ-КЛЮЧАВТО» 2 категория</t>
  </si>
  <si>
    <t>КЛ 10 кВ №19-45</t>
  </si>
  <si>
    <t xml:space="preserve">ООО ООО "АПР-Сити/ТВД"
МПРО Приход Святого Георгия Победоносца г.Ростов-на-Дону
ООО"ФАКТОР"
МИСАЙЛОВ ДМИТРИЙ ИСААКОВИЧ
ООО ООО "МАГНИТЭНЕРГО"
ИП КОВАЛЕВ П.И.
ИП ДЬЯЧЕК ВЕНИАМИН ИВАНОВИЧ
АО АО "СОЮЗЛИФТМОНТАЖ-ЮГ"
ООО "КЭС"
ИП ПАХОМОВ АЛЕКСЕЙ АЛЕКСАНДРОВИЧ
ИП ИП Волов Данил Викторович
ИП ИП КОЖЕМЯКИНА НАТАЛЬЯ ПАВЛОВНА
ИП ИП МАЛЬЦЕВА ВЕРОНИКА ВАЛЕРЬЕВНА
Паньков Виктор Александрович
ИП МАТВИЕНКО ВЛАДИМИР ЮРЬЕВИЧ,ДЕРЕВЯНКО АЛЕКСАНДР АЛЕКСАНДРОВИЧ
ООО АПЕКС ПЛЮС
ИП ЧАЛОВА Г.Ф.
ТОЛМАЧЕВ Ю.Н.
ООО ООО "МАГНИТЭНЕРГО"
ООО АПЕКС ПЛЮС
СЕДЕЛЕВА АРИНА ВАДИМОВНА
ООО "Цифровой Медиа-Борд"
ООО "КЭС"
СТОЛЯРОВА ЕВГЕНИЯ ЕГОРОВНА
ИП ОСТАПЕНКО А.Н
ИП БАГДАСАРЯН С.Г.
АРУТЮНЯН АИДА МАНВЕЛОВНА
ИП Дегтярева Анна Владимировна
ИП ИП Довбня Ирина Юрьевна
ГЛАВА КРЕСТЬЯНСКОГО (ФЕРМЕРСКОГО) ХОЗЯЙСТВА ПОЛКАНОВ АЛЕКСАНДР ВАДИМОВИЧ
Ляшенко Кристина Александровна
ООО ООО "КС Энергосбыт"
БЕРЕЖНАЯ АННА ФЕДОРОВНА
РУБИНОВ ЮРИЙ ГЕРСИЛОВИЧ
ООО ООО "ПАЛЛАДА"
ИВАЩЕНКО ЕЛЕНА ГЕННАДЬЕВНА
ПАВЛЕНКО АЛЕКСАНДР ГЕОРГИЕВИЧ
ИП ИП Седых Николай Иванович
ООО "Промышленная энергосбытовая компания"
Кушкян Анаит Андраниковна
ООО ООО "ПАЛЛАДА"
ООО ООО "ЭСК "Энергостандарт"
СТОЛЯРОВА Г.М
ИП БОРДИКОВА Н.И.
ООО "Промышленная энергосбытовая компания"
ООО ООО "ПраймТелеком Юг"
ИП КРОЛИВЕЦКАЯ Т.А.
ИП ИП Буйленко Владимир Анатольевич
ГОЛЕНКО СВЕТЛАНА АЛЕКСАНДРОВНА
ИП ИП Никитенко Вера Алексеевна
ООО ООО "ЕЭС.ГАРАНТ"
БАЛАЕВ ГЕОРГИЙ РАФАЭЛЬЕВИЧ
САЗОНОВ ДМИТРИЙ ВАЛЕНТИНОВИЧ
СИНЯКИНА ЛЮДМИЛА АЛЕКСАНДРОВНА
ДМИТРИЕВА О.А.
ООО ООО "ПАЛЛАДА"
ГАРАЖНЫЙ КООПЕРАТИВ "ВЕГА"
ООО ООО "МАГНИТЭНЕРГО"
ИП ИП Перепелкина Елена Леонидовна
САЙПУЛЛАЕВ БАЙДУЛА САДУЛАЕВИЧ
МХИТАРЯН СЕЙРАН СУМБАТОВИЧ
ООО ООО "Альянс Сервис"
ООО ООО "ПраймТелеком Юг"
ЮРКОВ АЛЕКСАНДР ИВАНОВИЧ
ПОЛУНИН АЛЕКСЕЙ НИКОЛАЕВИЧ
ИП Рожковская Ольга Ивановна
ООО ООО "МАГНИТЭНЕРГО"
ГРУЗДОВ ПЕТР ЭДУАРДОВИЧ
ИП АЛТУХОВ В.А.
ООО ООО "КЭС"
АО ТД "ПЕРЕКРЕСТОК"
ИП ШЕРАВНЕР ВАДИМ МОИСЕЕВИЧ
ШЕРАВНЕР ЕЛЕНА ВАСИЛЬЕВНА
ИП Ротина Анна Владимировна
ИП ЧАГАЕВ А.С.
ООО ООО "МЕРКОЙ"
ТИМОФЕЕВ Ю.В.
ПЕРЦЕВ ВЛАДИМИР ВЛАДИМИРОВИЧ
ООО ООО "Энергосбыт Юга"
ДЕМИДОВ ДЕНИС ЮРЬЕВИЧ
ИП СОКОЛ Л.Н.
ШЕРАВНЕР ЕЛЕНА ВАСИЛЬЕВНА
ООО ООО "Альфа-М"
НОСКОВ АЛЕКСЕЙ ГЕННАДЬЕВИЧ
ЧЕРЧИНЯН ОКСАНА НИКОЛАЕВНА
ИП КРАВЦОВ А.В.
ХАВРИЧЕВА ЛЮДМИЛА ПАВЛОВНА
МИТЕРЕВ ВАЛЕРИЙ ЮРЬЕВИЧ
ООО ООО "Медиа-Юг"
АО "РН-РОСТНЕФТЕПРОДУКТ"
КРОЛИВЕЦКАЯ В.А.
ООО "ВИКМА"
ИП КОМАРОВ В.В.
Коваленко Виктория Владимировна
ООО "КЭС"
ЗЕЛЕНИНА НИНА ФЕДОРОВНА
ИП Кустова Татьяна Вадимовна
ООО РОСТОК
ООО ООО "МАГНИТЭНЕРГО"
ООО ООО "МАГНИТЭНЕРГО"
ООО "СТРОИТЕЛЬНЫЙ ТРЕСТ КСМ-14"
ООО ООО "КС Энергосбыт"
ИП ИП ПАК СВЕТЛАНА ГЕННАДЬЕВНА
ИП ЧАГАЕВ А.С.
ООО ООО "АПР-Сити/ТВД"
ООО ООО "Аудит Эксперт"
ИП ИП Туюшев Арслан Равильевич
ИП ПОЛЕТАЕВ ЕВГЕНИЙ ВЛАДИМИРОВИЧ
ООО ООО "МАГНИТЭНЕРГО"
ВОЛОДИНА СВЕТЛАНА СТАНИСЛАВОВНА
2-Е САДОВОДЧЕСКОЕ ТОВ-ВО ПЕРСОН.ПЕНСИОНЕРОВ
АО "Русская Инфраструктурная Компания"
Дремова Элеонора Николаевна
Зелинский Максим Александрович
ИП БАРАНОВА Т.Г.
ИП ИП Алимова Елена Анатольевна
ИП ИП АНДРЕЕВА НАТАЛЬЯ ВИКТОРОВНА
ИП ИП АНДРЕЕВА НАТАЛЬЯ ВИКТОРОВНА
ИП ИП Дмитрюк Игорь Маратович
ИП ИП Павлов Сергей Анатольевич
ИП ИП Рослый Валентин Николаевич
ИП Козлов Игорь Сергеевич
ИП Мартыненко Игорь Леонидович
ИП Тюрин Игорь Иванович
ЛАВРУХИН АРМЕН ВАЛЕНТИНОВИЧ
МАКСИМОВА ОКСАНА ВИКТОРОВНА
ООО "КЭС"
ООО ООО "АФФАРИ"
ООО ООО "ПАЛЛАДА"
ООО ООО "ПАЛЛАДА"
ООО ООО "ПАЛЛАДА"
ООО ООО "ПраймТелеком Юг"
ООО ООО "ПраймТелеком Юг"
ООО ООО "ПраймТелеком Юг"
ООО ООО "СВИВ"
ООО ООО "Спектр"
ООО ФИРМА "ТРОЙКА"
ООО "Ра Инвест"
ООО "Цифровой Медиа-Борд"
ООО "Цифровой Медиа-Борд"
Попко Елена Мелконовна
ФИЛЬ СВЕТЛАНА ВЛАДИМИРОВНА
ЧЕРНЫХ ВИКТОР ИЛЬИЧ
ООО ООО "Союз"
Ильичев Владимир Борисович
МИЛУШЕВА СВЕТЛАНА ИВАНОВНА
СОЛОВЬЕВ Н.И.
ИП КАЗАРЯН Н.О.
ООО ООО "Межрегиональная энергосбытовая компания"
ООО "МЯСО ДОНА"
ООО "МЯСО ДОНА"
ООО"ЮГСНАБСБЫТ"
БУТЕНКО ГЕННАДИЙ ВАДИМОВИЧ
АБАЧАРАЕВА НЕЛЛЯ ЛАЗАРЕВНА
ИП МАМЕДОВ АЛЛАХВЕРДИ МАГАМЕД-ОГЛЫ
АГК "ТЕМП-3"
АЖОГИН В.В
АЛЕКСАНДРОВА ЛАРИСА НИКОЛАЕВНА
АО "Ростовское школьное питание"
АО "Русская Инфраструктурная Компания"
БЕЗДОЛЬНАЯ Е.С.
ООО ООО "ПАЛЛАДА"
ГАРАЖНЫЙ КООПЕРАТИВ "АВТОКЛУБ"
Гаражный кооператив "Альфа плюс"
ЗАО ООО "РН-ЭНЕРГО"
ЗЯТИКОВ АРКАДИЙ ВЛАДИМИРОВИЧ
ИП БЕЛОВОДЧЕНКО М.М.,БЕЛОВОДЧЕНКО Р.Д.
ИП ИП Землянский Сергей Валерьевич
ИП ИП КАКИЧЕВ АЛЕКСАНДР ВАСИЛЬЕВИЧ
ИП ИП Седых Николай Иванович
ИП ИП Товмасян Хачатур Сосикович
ИП ИП Третьяков Максим Александрович
ИП Летуновская Наталья Александровна
ИП ПОПОВА Н.С.
ИП Сухомлинов Вячеслав Николаевич
ООО "ВИКТОРИЯ"
КОВАЛИШИН АЛЕКСАНД ИВАНОВИЧ
КОЛЕСНИКОВА СВЕТЛАНА АЛЕКСАНДРОВНА
ЛАВРЕНОВ Е.Е., ЧЕРЕШЕНКО В.В.
ООО "ВАШ ДОМ"
ООО "ВОСХОД"
ООО "ЛОФТ"
ООО "Лукойл-Энергосервис"
ООО ООО "АПР-Сити/ТВД"
ООО ООО "АПР-Сити/ТВД"
ООО ООО "МАГНИТЭНЕРГО"
ООО ООО "Пауэр Интернэшнл-шины"
ООО ООО "СЗ КСМ-14 Строй"
ООО ООО "Теплосервис Юг"
ООО "Промышленная энергосбытовая компания"
ООО "Промышленная энергосбытовая компания"
ООО "Промышленная энергосбытовая компания"
ООО "Профсервистрейд"
ООО "Ростов-Сити"
ООО"ФАКТОР"
ООО "ЮБА "ЮРОС"
ООО "ЮБА "ЮРОС"
ПЕТЕЛИНА И.Н.
Пикалова Елена Ивановна
СВЕТЛИЧНЫЙ А.О.
СКИДАН ВЛАДИМИР ЕФИМОВИЧ
СТАНЧЕНКО НИКОЛАЙ ВИКТОРОВИЧ
СУГАТОВА СВЕТЛАНА ПЕТРОВНА
ИП ВОЙТЕШОНОК Е.В.,ПОПИК О.П.
ООО "МТС Энерго"
ООО ООО "ПАЛЛАДА"
АВТОНОМНАЯ НЕКОММЕРЧЕСКАЯ ОРГАНИЗАЦИЯ ДОПОЛНИТЕЛЬНОГО ПРОФЕССИОНАЛЬНОГО ОБРАЗОВАНИЯ "ПЕРВЫЙ КОНСАЛТИНГОВЫЙ ИНСТИТУТ СОЦИАЛЬНО-ЭКОНОМИЧЕСКОГО РАЗВИТИЯ"
ИП ИП Евминов Олег Леонидович
АЙРАПЕТЯН ГЕННАДИЙ ИСРАЕЛОВИЧ
БЕЗРУКОВ В.В.
ВИСИЦКИЙ МАКСИМ НИКОЛАЕВИЧ
Кунаков Николай Сергеевич
ГАЛКИН М.В.
ГАСПАРЯН ВЛАДИСЛАВ ВРАМОВИЧ
ГЛАВА КРЕСТЬЯНСКОГО (ФЕРМЕРСКОГО) ХОЗЯЙСТВА ПОЛКАНОВ АЛЕКСАНДР ВАДИМОВИЧ
ДОМНИЦКАЯ ЛЮДМИЛА ВЕНИАМИНОВНА
ИВАНКОВ ВИКТОР ПЕТРОВИЧ
ИВАНОВ АНТОН СЕРГЕЕВИЧ
ИП АБАЧАРАЕВ Б.З.
ИП АНДРЕЕВ А.А.
ИП БОНДАРЬ В.С.
ИП ГАНЖА АНДРЕЙ МИХАЙЛОВИЧ
ИП Дарсигова Анна Ибрагимовна
ИП ДМИТРИЕВА ОЛЬГА АЛЕКСАНДРОВНА
ИП ДМИТРИЕВА ОЛЬГА АЛЕКСАНДРОВНА
АЗНАРАШВИЛИ МАМУКА КУЧУЕВИЧ
ИП ИП АВЕДОВА ИРИНА БОРИСОВНА
ИП ИП Велиев Бахтияр Вагифович
ИП ИП Верведа Людмила Михайловна
ИП ИП Егоров Артем Владимирович
ИП ИП КОРОТКИЯН ВАСИЛИЙ БОРИСОВИЧ
ИП ИП МАЛЬЦЕВА ВЕРОНИКА ВАЛЕРЬЕВНА
ИП ИП Суров Евгений Викторович
ИП Карслидис Соня Леонтьевна
ИП КОМАРОВ В.В.
ИП КОМАРОВ В.В.
ИП КОСТИН С.Г.
НАЗАРЕНКО ИРИНА АНАТОЛЬЕВНА
ИП ЛАЗАРЕВА ЛЮДМИЛА РОМАНОВНА
ИП Лесная Елена Александровна
ИП Магомеди Рухи Али Оглы
ООО "ВИКТОРИЯ"
ИП ПОПОВА Т.Е
ИП Семенов Александр Сергеевич
КОШЕВЕРОВА СВЕТЛАНА ВАЛЕРЬЕВНА
ИП ШЕРАВНЕР ВАДИМ МОИСЕЕВИЧ
КАМБИЕВ Т.Х.
КОРНИЕНКО ТАТЬЯНА ИВАНОВНА
КРЕСС ЛЮДМИЛА ПЕТРОВНА
ЛЕБЕДЕВА ТАМАРА НИКОЛАЕВНА
МИСАЙЛОВ ДМИТРИЙ ИСААКОВИЧ
МПРО Приход Святого Георгия Победоносца г.Ростов-на-Дону
МЯСНИКОВА М. К
ОАО КБ ЦЕНТР-ИНВЕСТ
ООО "Профсервистрейд"
ООО "БУДЬ ЗДОРОВ!"
ООО "ВИКТОРИЯ"
ООО "ЗАПАД-15"
ООО "ЗАПАД-15"
ООО "КЭС"
ООО ООО "КЭС"
ООО ООО "МАГНИТЭНЕРГО"
ООО ООО "МАГНИТЭНЕРГО"
ООО ООО "МАГНИТЭНЕРГО"
ООО ООО "МАГНИТЭНЕРГО"
ООО ООО "МАГНИТЭНЕРГО"
ПАНОВА ОЛЬГА ИВАНОВНА
ООО ООО "НИРЛАН-НЕДВИЖИМОСТЬ"
ООО ООО "РЕМЕДИО"
ООО ООО "ЭСК "Энергостандарт"
ООО ООО "ЭСК "Энергостандарт"
ООО "Профсервистрейд"
ООО "Профсервистрейд"
ООО "Профсервистрейд"
ООО "САБОС"
ООО "СИГМА-93"
СЛЕПНЕВ ИГОРЬ ПЕТРОВИЧ
ООО"ЮГСНАБСБЫТ"
ПАО ПАО "РОСТЕЛЕКОМ"
ПЕТРОВ ЮРИЙ АЛЕКСЕЕВИЧ
ПРОЗОРОВА ЕЛЕНА ЮРЬЕВНА
СМАГИН ГЕННАДИЙ ИВАНОВИЧ
СМАЛЬЦЕВ АЛЕКСАНДР ВЛАДИМИРОВИЧ
ТАЗЕТДИНОВ РАМИЛЬ ЗУФАРОВИЧ
Трофименко Андрей Александрович
ТРУБАЧЕВ АЛЕКСЕЙ ВАДИМОВИЧ
ШЕРАВНЕР ЕЛЕНА ВАСИЛЬЕВНА
Шкиль Лидия Николаевна
ЩУКИН АЛЕКСЕЙ ВЛАДИМИРОВИЧ
ЭСО ООО "Энерджи Групп"
Абачараев Рамазан Закирович
ИП ЕСАУЛЕНКО ЕКАТЕРИНА ВАСИЛЬЕВНА
БЕССАРАБОВА АННА ЮРЬЕВНА
КОЛЕСНИКОВА СВЕТЛАНА АЛЕКСАНДРОВНА
КОЛЕСНИКОВА СВЕТЛАНА АЛЕКСАНДРОВНА
ООО ООО "МАГНИТЭНЕРГО"
ТИРАЦУЯН СУРЕН РОМАНОВИЧ
ООО РОСТОК
</t>
  </si>
  <si>
    <t>Л-1911</t>
  </si>
  <si>
    <t xml:space="preserve">ГАРАЖНЫЙ КООПЕРАТИВ "ВЕГА"
ООО ООО "МАГНИТЭНЕРГО"
ИП ИП Перепелкина Елена Леонидовна
САЙПУЛЛАЕВ БАЙДУЛА САДУЛАЕВИЧ
МХИТАРЯН СЕЙРАН СУМБАТОВИЧ
ООО ООО "Альянс Сервис"
ООО ООО "ПраймТелеком Юг"
ЮРКОВ АЛЕКСАНДР ИВАНОВИЧ
ПОЛУНИН АЛЕКСЕЙ НИКОЛАЕВИЧ
ИП Рожковская Ольга Ивановна
ООО ООО "МАГНИТЭНЕРГО"
ГРУЗДОВ ПЕТР ЭДУАРДОВИЧ
ИП АЛТУХОВ В.А.
ООО ООО "КЭС"
АО ТД "ПЕРЕКРЕСТОК"
ИП ШЕРАВНЕР ВАДИМ МОИСЕЕВИЧ
ШЕРАВНЕР ЕЛЕНА ВАСИЛЬЕВНА
ИП Ротина Анна Владимировна
ИП ЧАГАЕВ А.С.
ООО ООО "МЕРКОЙ"
ТИМОФЕЕВ Ю.В.
ПЕРЦЕВ ВЛАДИМИР ВЛАДИМИРОВИЧ
ООО ООО "Энергосбыт Юга"
ДЕМИДОВ ДЕНИС ЮРЬЕВИЧ
ИП СОКОЛ Л.Н.
ШЕРАВНЕР ЕЛЕНА ВАСИЛЬЕВНА
ООО ООО "Альфа-М"
НОСКОВ АЛЕКСЕЙ ГЕННАДЬЕВИЧ
ЧЕРЧИНЯН ОКСАНА НИКОЛАЕВНА
ИП КРАВЦОВ А.В.
ХАВРИЧЕВА ЛЮДМИЛА ПАВЛОВНА
МИТЕРЕВ ВАЛЕРИЙ ЮРЬЕВИЧ
ООО ООО "Медиа-Юг"
АО "РН-РОСТНЕФТЕПРОДУКТ"
КРОЛИВЕЦКАЯ В.А.
ООО "ВИКМА"
ИП КОМАРОВ В.В.
Коваленко Виктория Владимировна
ООО "КЭС"
ЗЕЛЕНИНА НИНА ФЕДОРОВНА
ИП Кустова Татьяна Вадимовна
ООО РОСТОК
ООО ООО "МАГНИТЭНЕРГО"
ООО ООО "МАГНИТЭНЕРГО"
ООО "СТРОИТЕЛЬНЫЙ ТРЕСТ КСМ-14"
ООО ООО "КС Энергосбыт"
ИП ИП ПАК СВЕТЛАНА ГЕННАДЬЕВНА
ИП ЧАГАЕВ А.С.
ООО ООО "АПР-Сити/ТВД"
ООО ООО "Аудит Эксперт"
ИП ИП Туюшев Арслан Равильевич
ИП ПОЛЕТАЕВ ЕВГЕНИЙ ВЛАДИМИРОВИЧ
ООО ООО "МАГНИТЭНЕРГО"
ВОЛОДИНА СВЕТЛАНА СТАНИСЛАВОВНА
2-Е САДОВОДЧЕСКОЕ ТОВ-ВО ПЕРСОН.ПЕНСИОНЕРОВ
АО "Русская Инфраструктурная Компания"
Дремова Элеонора Николаевна
Зелинский Максим Александрович
ИП БАРАНОВА Т.Г.
ИП ИП Алимова Елена Анатольевна
ИП ИП АНДРЕЕВА НАТАЛЬЯ ВИКТОРОВНА
ИП ИП АНДРЕЕВА НАТАЛЬЯ ВИКТОРОВНА
ИП ИП Дмитрюк Игорь Маратович
ИП ИП Павлов Сергей Анатольевич
ИП ИП Рослый Валентин Николаевич
ИП Козлов Игорь Сергеевич
ИП Мартыненко Игорь Леонидович
ИП Тюрин Игорь Иванович
ЛАВРУХИН АРМЕН ВАЛЕНТИНОВИЧ
МАКСИМОВА ОКСАНА ВИКТОРОВНА
ООО "КЭС"
ООО ООО "АФФАРИ"
ООО ООО "ПАЛЛАДА"
ООО ООО "ПАЛЛАДА"
ООО ООО "ПАЛЛАДА"
ООО ООО "ПраймТелеком Юг"
ООО ООО "ПраймТелеком Юг"
ООО ООО "ПраймТелеком Юг"
ООО ООО "СВИВ"
ООО ООО "Спектр"
ООО ФИРМА "ТРОЙКА"
ООО "Ра Инвест"
ООО "Цифровой Медиа-Борд"
ООО "Цифровой Медиа-Борд"
Попко Елена Мелконовна
ФИЛЬ СВЕТЛАНА ВЛАДИМИРОВНА
ЧЕРНЫХ ВИКТОР ИЛЬИЧ
ООО ООО "Союз"
Ильичев Владимир Борисович
МИЛУШЕВА СВЕТЛАНА ИВАНОВНА
СОЛОВЬЕВ Н.И.
ИП КАЗАРЯН Н.О.
ООО ООО "Межрегиональная энергосбытовая компания"
ООО "МЯСО ДОНА"
ООО "МЯСО ДОНА"
ООО"ЮГСНАБСБЫТ"
БУТЕНКО ГЕННАДИЙ ВАДИМОВИЧ
АБАЧАРАЕВА НЕЛЛЯ ЛАЗАРЕВНА
ИП МАМЕДОВ АЛЛАХВЕРДИ МАГАМЕД-ОГЛЫ
АГК "ТЕМП-3"
АЖОГИН В.В
АЛЕКСАНДРОВА ЛАРИСА НИКОЛАЕВНА
АО "Ростовское школьное питание"
АО "Русская Инфраструктурная Компания"
БЕЗДОЛЬНАЯ Е.С.
ООО ООО "ПАЛЛАДА"
ГАРАЖНЫЙ КООПЕРАТИВ "АВТОКЛУБ"
Гаражный кооператив "Альфа плюс"
ЗАО ООО "РН-ЭНЕРГО"
ЗЯТИКОВ АРКАДИЙ ВЛАДИМИРОВИЧ
ИП БЕЛОВОДЧЕНКО М.М.,БЕЛОВОДЧЕНКО Р.Д.
ИП ИП Землянский Сергей Валерьевич
ИП ИП КАКИЧЕВ АЛЕКСАНДР ВАСИЛЬЕВИЧ
ИП ИП Седых Николай Иванович
ИП ИП Товмасян Хачатур Сосикович
ИП ИП Третьяков Максим Александрович
ИП Летуновская Наталья Александровна
ИП ПОПОВА Н.С.
ИП Сухомлинов Вячеслав Николаевич
ООО "ВИКТОРИЯ"
КОВАЛИШИН АЛЕКСАНД ИВАНОВИЧ
КОЛЕСНИКОВА СВЕТЛАНА АЛЕКСАНДРОВНА
ЛАВРЕНОВ Е.Е., ЧЕРЕШЕНКО В.В.
ООО "ВАШ ДОМ"
ООО "ВОСХОД"
ООО "ЛОФТ"
ООО "Лукойл-Энергосервис"
ООО ООО "АПР-Сити/ТВД"
ООО ООО "АПР-Сити/ТВД"
ООО ООО "МАГНИТЭНЕРГО"
ООО ООО "Пауэр Интернэшнл-шины"
ООО ООО "СЗ КСМ-14 Строй"
ООО ООО "Теплосервис Юг"
ООО "Промышленная энергосбытовая компания"
ООО "Промышленная энергосбытовая компания"
ООО "Промышленная энергосбытовая компания"
ООО "Профсервистрейд"
ООО "Ростов-Сити"
ООО"ФАКТОР"
ООО "ЮБА "ЮРОС"
ООО "ЮБА "ЮРОС"
ПЕТЕЛИНА И.Н.
Пикалова Елена Ивановна
СВЕТЛИЧНЫЙ А.О.
СКИДАН ВЛАДИМИР ЕФИМОВИЧ
СТАНЧЕНКО НИКОЛАЙ ВИКТОРОВИЧ
СУГАТОВА СВЕТЛАНА ПЕТРОВНА
ИП ВОЙТЕШОНОК Е.В.,ПОПИК О.П.
ООО "МТС Энерго"
ООО ООО "ПАЛЛАДА"
АВТОНОМНАЯ НЕКОММЕРЧЕСКАЯ ОРГАНИЗАЦИЯ ДОПОЛНИТЕЛЬНОГО ПРОФЕССИОНАЛЬНОГО ОБРАЗОВАНИЯ "ПЕРВЫЙ КОНСАЛТИНГОВЫЙ ИНСТИТУТ СОЦИАЛЬНО-ЭКОНОМИЧЕСКОГО РАЗВИТИЯ"
ИП ИП Евминов Олег Леонидович
АЙРАПЕТЯН ГЕННАДИЙ ИСРАЕЛОВИЧ
БЕЗРУКОВ В.В.
ВИСИЦКИЙ МАКСИМ НИКОЛАЕВИЧ
Кунаков Николай Сергеевич
ГАЛКИН М.В.
ГАСПАРЯН ВЛАДИСЛАВ ВРАМОВИЧ
ГЛАВА КРЕСТЬЯНСКОГО (ФЕРМЕРСКОГО) ХОЗЯЙСТВА ПОЛКАНОВ АЛЕКСАНДР ВАДИМОВИЧ
ДОМНИЦКАЯ ЛЮДМИЛА ВЕНИАМИНОВНА
ИВАНКОВ ВИКТОР ПЕТРОВИЧ
ИВАНОВ АНТОН СЕРГЕЕВИЧ
ИП АБАЧАРАЕВ Б.З.
ИП АНДРЕЕВ А.А.
ИП БОНДАРЬ В.С.
ИП ГАНЖА АНДРЕЙ МИХАЙЛОВИЧ
ИП Дарсигова Анна Ибрагимовна
ИП ДМИТРИЕВА ОЛЬГА АЛЕКСАНДРОВНА
ИП ДМИТРИЕВА ОЛЬГА АЛЕКСАНДРОВНА
АЗНАРАШВИЛИ МАМУКА КУЧУЕВИЧ
ИП ИП АВЕДОВА ИРИНА БОРИСОВНА
ИП ИП Велиев Бахтияр Вагифович
ИП ИП Верведа Людмила Михайловна
ИП ИП Егоров Артем Владимирович
ИП ИП КОРОТКИЯН ВАСИЛИЙ БОРИСОВИЧ
ИП ИП МАЛЬЦЕВА ВЕРОНИКА ВАЛЕРЬЕВНА
ИП ИП Суров Евгений Викторович
ИП Карслидис Соня Леонтьевна
ИП КОМАРОВ В.В.
ИП КОМАРОВ В.В.
ИП КОСТИН С.Г.
НАЗАРЕНКО ИРИНА АНАТОЛЬЕВНА
ИП ЛАЗАРЕВА ЛЮДМИЛА РОМАНОВНА
ИП Лесная Елена Александровна
ИП Магомеди Рухи Али Оглы
ООО "ВИКТОРИЯ"
ИП ПОПОВА Т.Е
ИП Семенов Александр Сергеевич
КОШЕВЕРОВА СВЕТЛАНА ВАЛЕРЬЕВНА
ИП ШЕРАВНЕР ВАДИМ МОИСЕЕВИЧ
КАМБИЕВ Т.Х.
КОРНИЕНКО ТАТЬЯНА ИВАНОВНА
КРЕСС ЛЮДМИЛА ПЕТРОВНА
ЛЕБЕДЕВА ТАМАРА НИКОЛАЕВНА
МИСАЙЛОВ ДМИТРИЙ ИСААКОВИЧ
МПРО Приход Святого Георгия Победоносца г.Ростов-на-Дону
МЯСНИКОВА М. К
ОАО КБ ЦЕНТР-ИНВЕСТ
ООО "Профсервистрейд"
ООО "БУДЬ ЗДОРОВ!"
ООО "ВИКТОРИЯ"
ООО "ЗАПАД-15"
ООО "ЗАПАД-15"
ООО "КЭС"
ООО ООО "КЭС"
ООО ООО "МАГНИТЭНЕРГО"
ООО ООО "МАГНИТЭНЕРГО"
ООО ООО "МАГНИТЭНЕРГО"
ООО ООО "МАГНИТЭНЕРГО"
ООО ООО "МАГНИТЭНЕРГО"
ПАНОВА ОЛЬГА ИВАНОВНА
ООО ООО "НИРЛАН-НЕДВИЖИМОСТЬ"
ООО ООО "РЕМЕДИО"
ООО ООО "ЭСК "Энергостандарт"
ООО ООО "ЭСК "Энергостандарт"
</t>
  </si>
  <si>
    <t>Л-1923</t>
  </si>
  <si>
    <t xml:space="preserve">ООО АПЕКС ПЛЮС
ИП ЧАЛОВА Г.Ф.
ТОЛМАЧЕВ Ю.Н.
ООО ООО "МАГНИТЭНЕРГО"
ООО АПЕКС ПЛЮС
СЕДЕЛЕВА АРИНА ВАДИМОВНА
ООО "Цифровой Медиа-Борд"
ООО "КЭС"
СТОЛЯРОВА ЕВГЕНИЯ ЕГОРОВНА
ИП ОСТАПЕНКО А.Н
ИП БАГДАСАРЯН С.Г.
АРУТЮНЯН АИДА МАНВЕЛОВНА
ИП Дегтярева Анна Владимировна
ИП ИП Довбня Ирина Юрьевна
ГЛАВА КРЕСТЬЯНСКОГО (ФЕРМЕРСКОГО) ХОЗЯЙСТВА ПОЛКАНОВ АЛЕКСАНДР ВАДИМОВИЧ
Ляшенко Кристина Александровна
ООО ООО "КС Энергосбыт"
БЕРЕЖНАЯ АННА ФЕДОРОВНА
РУБИНОВ ЮРИЙ ГЕРСИЛОВИЧ
ООО ООО "ПАЛЛАДА"
ИВАЩЕНКО ЕЛЕНА ГЕННАДЬЕВНА
ПАВЛЕНКО АЛЕКСАНДР ГЕОРГИЕВИЧ
ИП ИП Седых Николай Иванович
ООО "Промышленная энергосбытовая компания"
Кушкян Анаит Андраниковна
ООО ООО "ПАЛЛАДА"
ООО ООО "ЭСК "Энергостандарт"
СТОЛЯРОВА Г.М
ИП БОРДИКОВА Н.И.
ООО "Промышленная энергосбытовая компания"
ООО ООО "ПраймТелеком Юг"
ИП КРОЛИВЕЦКАЯ Т.А.
ИП ИП Буйленко Владимир Анатольевич
ГОЛЕНКО СВЕТЛАНА АЛЕКСАНДРОВНА
ИП ИП Никитенко Вера Алексеевна
ООО ООО "ЕЭС.ГАРАНТ"
БАЛАЕВ ГЕОРГИЙ РАФАЭЛЬЕВИЧ
САЗОНОВ ДМИТРИЙ ВАЛЕНТИНОВИЧ
СИНЯКИНА ЛЮДМИЛА АЛЕКСАНДРОВНА
ДМИТРИЕВА О.А.
ООО ООО "ПАЛЛАДА"
ГАРАЖНЫЙ КООПЕРАТИВ "ВЕГА"
ООО ООО "МАГНИТЭНЕРГО"
ИП ИП Перепелкина Елена Леонидовна
САЙПУЛЛАЕВ БАЙДУЛА САДУЛАЕВИЧ
МХИТАРЯН СЕЙРАН СУМБАТОВИЧ
ООО ООО "Альянс Сервис"
ООО ООО "ПраймТелеком Юг"
ЮРКОВ АЛЕКСАНДР ИВАНОВИЧ
ПОЛУНИН АЛЕКСЕЙ НИКОЛАЕВИЧ
ИП Рожковская Ольга Ивановна
ООО ООО "МАГНИТЭНЕРГО"
ГРУЗДОВ ПЕТР ЭДУАРДОВИЧ
ИП АЛТУХОВ В.А.
ООО ООО "КЭС"
АО ТД "ПЕРЕКРЕСТОК"
ИП ШЕРАВНЕР ВАДИМ МОИСЕЕВИЧ
ШЕРАВНЕР ЕЛЕНА ВАСИЛЬЕВНА
ИП Ротина Анна Владимировна
ИП ЧАГАЕВ А.С.
ООО ООО "МЕРКОЙ"
ТИМОФЕЕВ Ю.В.
ПЕРЦЕВ ВЛАДИМИР ВЛАДИМИРОВИЧ
ООО ООО "Энергосбыт Юга"
ДЕМИДОВ ДЕНИС ЮРЬЕВИЧ
ИП СОКОЛ Л.Н.
ШЕРАВНЕР ЕЛЕНА ВАСИЛЬЕВНА
ООО ООО "Альфа-М"
НОСКОВ АЛЕКСЕЙ ГЕННАДЬЕВИЧ
ЧЕРЧИНЯН ОКСАНА НИКОЛАЕВНА
ИП КРАВЦОВ А.В.
ХАВРИЧЕВА ЛЮДМИЛА ПАВЛОВНА
МИТЕРЕВ ВАЛЕРИЙ ЮРЬЕВИЧ
ООО ООО "Медиа-Юг"
АО "РН-РОСТНЕФТЕПРОДУКТ"
КРОЛИВЕЦКАЯ В.А.
ООО "ВИКМА"
ИП КОМАРОВ В.В.
Коваленко Виктория Владимировна
ООО "КЭС"
ЗЕЛЕНИНА НИНА ФЕДОРОВНА
ИП Кустова Татьяна Вадимовна
ООО РОСТОК
ООО ООО "МАГНИТЭНЕРГО"
ООО ООО "МАГНИТЭНЕРГО"
ООО "СТРОИТЕЛЬНЫЙ ТРЕСТ КСМ-14"
ООО ООО "КС Энергосбыт"
ИП ИП ПАК СВЕТЛАНА ГЕННАДЬЕВНА
ИП ЧАГАЕВ А.С.
ООО ООО "АПР-Сити/ТВД"
ООО ООО "Аудит Эксперт"
ИП ИП Туюшев Арслан Равильевич
ИП ПОЛЕТАЕВ ЕВГЕНИЙ ВЛАДИМИРОВИЧ
ООО ООО "МАГНИТЭНЕРГО"
ВОЛОДИНА СВЕТЛАНА СТАНИСЛАВОВНА
2-Е САДОВОДЧЕСКОЕ ТОВ-ВО ПЕРСОН.ПЕНСИОНЕРОВ
АО "Русская Инфраструктурная Компания"
Дремова Элеонора Николаевна
Зелинский Максим Александрович
ИП БАРАНОВА Т.Г.
ИП ИП Алимова Елена Анатольевна
ИП ИП АНДРЕЕВА НАТАЛЬЯ ВИКТОРОВНА
ИП ИП АНДРЕЕВА НАТАЛЬЯ ВИКТОРОВНА
ИП ИП Дмитрюк Игорь Маратович
ИП ИП Павлов Сергей Анатольевич
ИП ИП Рослый Валентин Николаевич
ИП Козлов Игорь Сергеевич
ИП Мартыненко Игорь Леонидович
ИП Тюрин Игорь Иванович
ЛАВРУХИН АРМЕН ВАЛЕНТИНОВИЧ
МАКСИМОВА ОКСАНА ВИКТОРОВНА
ООО "КЭС"
ООО ООО "АФФАРИ"
ООО ООО "ПАЛЛАДА"
ООО ООО "ПАЛЛАДА"
ООО ООО "ПАЛЛАДА"
ООО ООО "ПраймТелеком Юг"
ООО ООО "ПраймТелеком Юг"
ООО ООО "ПраймТелеком Юг"
ООО ООО "СВИВ"
ООО ООО "Спектр"
ООО ФИРМА "ТРОЙКА"
ООО "Ра Инвест"
ООО "Цифровой Медиа-Борд"
ООО "Цифровой Медиа-Борд"
Попко Елена Мелконовна
ФИЛЬ СВЕТЛАНА ВЛАДИМИРОВНА
ЧЕРНЫХ ВИКТОР ИЛЬИЧ
ООО ООО "Союз"
Ильичев Владимир Борисович
МИЛУШЕВА СВЕТЛАНА ИВАНОВНА
СОЛОВЬЕВ Н.И.
ИП КАЗАРЯН Н.О.
ООО ООО "Межрегиональная энергосбытовая компания"
ООО "МЯСО ДОНА"
ООО "МЯСО ДОНА"
ООО"ЮГСНАБСБЫТ"
БУТЕНКО ГЕННАДИЙ ВАДИМОВИЧ
АБАЧАРАЕВА НЕЛЛЯ ЛАЗАРЕВНА
ИП МАМЕДОВ АЛЛАХВЕРДИ МАГАМЕД-ОГЛЫ
АГК "ТЕМП-3"
АЖОГИН В.В
АЛЕКСАНДРОВА ЛАРИСА НИКОЛАЕВНА
АО "Ростовское школьное питание"
АО "Русская Инфраструктурная Компания"
БЕЗДОЛЬНАЯ Е.С.
ООО ООО "ПАЛЛАДА"
ГАРАЖНЫЙ КООПЕРАТИВ "АВТОКЛУБ"
Гаражный кооператив "Альфа плюс"
ЗАО ООО "РН-ЭНЕРГО"
ЗЯТИКОВ АРКАДИЙ ВЛАДИМИРОВИЧ
ИП БЕЛОВОДЧЕНКО М.М.,БЕЛОВОДЧЕНКО Р.Д.
ИП ИП Землянский Сергей Валерьевич
ИП ИП КАКИЧЕВ АЛЕКСАНДР ВАСИЛЬЕВИЧ
ИП ИП Седых Николай Иванович
ИП ИП Товмасян Хачатур Сосикович
ИП ИП Третьяков Максим Александрович
ИП Летуновская Наталья Александровна
ИП ПОПОВА Н.С.
ИП Сухомлинов Вячеслав Николаевич
ООО "ВИКТОРИЯ"
КОВАЛИШИН АЛЕКСАНД ИВАНОВИЧ
КОЛЕСНИКОВА СВЕТЛАНА АЛЕКСАНДРОВНА
ЛАВРЕНОВ Е.Е., ЧЕРЕШЕНКО В.В.
ООО "ВАШ ДОМ"
ООО "ВОСХОД"
ООО "ЛОФТ"
ООО "Лукойл-Энергосервис"
ООО ООО "АПР-Сити/ТВД"
ООО ООО "АПР-Сити/ТВД"
ООО ООО "МАГНИТЭНЕРГО"
ООО ООО "Пауэр Интернэшнл-шины"
ООО ООО "СЗ КСМ-14 Строй"
ООО ООО "Теплосервис Юг"
ООО "Промышленная энергосбытовая компания"
ООО "Промышленная энергосбытовая компания"
ООО "Промышленная энергосбытовая компания"
ООО "Профсервистрейд"
ООО "Ростов-Сити"
ООО"ФАКТОР"
ООО "ЮБА "ЮРОС"
ООО "ЮБА "ЮРОС"
ПЕТЕЛИНА И.Н.
Пикалова Елена Ивановна
СВЕТЛИЧНЫЙ А.О.
СКИДАН ВЛАДИМИР ЕФИМОВИЧ
СТАНЧЕНКО НИКОЛАЙ ВИКТОРОВИЧ
СУГАТОВА СВЕТЛАНА ПЕТРОВНА
ИП ВОЙТЕШОНОК Е.В.,ПОПИК О.П.
ООО "МТС Энерго"
ООО ООО "ПАЛЛАДА"
АВТОНОМНАЯ НЕКОММЕРЧЕСКАЯ ОРГАНИЗАЦИЯ ДОПОЛНИТЕЛЬНОГО ПРОФЕССИОНАЛЬНОГО ОБРАЗОВАНИЯ "ПЕРВЫЙ КОНСАЛТИНГОВЫЙ ИНСТИТУТ СОЦИАЛЬНО-ЭКОНОМИЧЕСКОГО РАЗВИТИЯ"
ИП ИП Евминов Олег Леонидович
АЙРАПЕТЯН ГЕННАДИЙ ИСРАЕЛОВИЧ
БЕЗРУКОВ В.В.
ВИСИЦКИЙ МАКСИМ НИКОЛАЕВИЧ
Кунаков Николай Сергеевич
ГАЛКИН М.В.
ГАСПАРЯН ВЛАДИСЛАВ ВРАМОВИЧ
ГЛАВА КРЕСТЬЯНСКОГО (ФЕРМЕРСКОГО) ХОЗЯЙСТВА ПОЛКАНОВ АЛЕКСАНДР ВАДИМОВИЧ
ДОМНИЦКАЯ ЛЮДМИЛА ВЕНИАМИНОВНА
ИВАНКОВ ВИКТОР ПЕТРОВИЧ
ИВАНОВ АНТОН СЕРГЕЕВИЧ
ИП АБАЧАРАЕВ Б.З.
ИП АНДРЕЕВ А.А.
ИП БОНДАРЬ В.С.
ИП ГАНЖА АНДРЕЙ МИХАЙЛОВИЧ
ИП Дарсигова Анна Ибрагимовна
ИП ДМИТРИЕВА ОЛЬГА АЛЕКСАНДРОВНА
ИП ДМИТРИЕВА ОЛЬГА АЛЕКСАНДРОВНА
АЗНАРАШВИЛИ МАМУКА КУЧУЕВИЧ
ИП ИП АВЕДОВА ИРИНА БОРИСОВНА
ИП ИП Велиев Бахтияр Вагифович
ИП ИП Верведа Людмила Михайловна
ИП ИП Егоров Артем Владимирович
ИП ИП КОРОТКИЯН ВАСИЛИЙ БОРИСОВИЧ
ИП ИП МАЛЬЦЕВА ВЕРОНИКА ВАЛЕРЬЕВНА
ИП ИП Суров Евгений Викторович
ИП Карслидис Соня Леонтьевна
ИП КОМАРОВ В.В.
ИП КОМАРОВ В.В.
ИП КОСТИН С.Г.
НАЗАРЕНКО ИРИНА АНАТОЛЬЕВНА
ИП ЛАЗАРЕВА ЛЮДМИЛА РОМАНОВНА
ИП Лесная Елена Александровна
ИП Магомеди Рухи Али Оглы
ООО "ВИКТОРИЯ"
ИП ПОПОВА Т.Е
ИП Семенов Александр Сергеевич
КОШЕВЕРОВА СВЕТЛАНА ВАЛЕРЬЕВНА
ИП ШЕРАВНЕР ВАДИМ МОИСЕЕВИЧ
КАМБИЕВ Т.Х.
КОРНИЕНКО ТАТЬЯНА ИВАНОВНА
КРЕСС ЛЮДМИЛА ПЕТРОВНА
ЛЕБЕДЕВА ТАМАРА НИКОЛАЕВНА
МИСАЙЛОВ ДМИТРИЙ ИСААКОВИЧ
МПРО Приход Святого Георгия Победоносца г.Ростов-на-Дону
МЯСНИКОВА М. К
ОАО КБ ЦЕНТР-ИНВЕСТ
ООО "Профсервистрейд"
ООО "БУДЬ ЗДОРОВ!"
ООО "ВИКТОРИЯ"
ООО "ЗАПАД-15"
ООО "ЗАПАД-15"
ООО "КЭС"
ООО ООО "КЭС"
ООО ООО "МАГНИТЭНЕРГО"
ООО ООО "МАГНИТЭНЕРГО"
ООО ООО "МАГНИТЭНЕРГО"
ООО ООО "МАГНИТЭНЕРГО"
ООО ООО "МАГНИТЭНЕРГО"
ПАНОВА ОЛЬГА ИВАНОВНА
ООО ООО "НИРЛАН-НЕДВИЖИМОСТЬ"
ООО ООО "РЕМЕДИО"
ООО ООО "ЭСК "Энергостандарт"
ООО ООО "ЭСК "Энергостандарт"
ООО "Профсервистрейд"
ООО "Профсервистрейд"
ООО "Профсервистрейд"
ООО "САБОС"
ООО "СИГМА-93"
СЛЕПНЕВ ИГОРЬ ПЕТРОВИЧ
ООО"ЮГСНАБСБЫТ"
</t>
  </si>
  <si>
    <t>Л-1926</t>
  </si>
  <si>
    <t>ООО ООО "МАГНИТЭНЕРГО"</t>
  </si>
  <si>
    <t>Л-1935</t>
  </si>
  <si>
    <t>ООО "Сбытовая компания Юг"
Чайка Ольга Сергеевна</t>
  </si>
  <si>
    <t>Л-1937</t>
  </si>
  <si>
    <t>Л-1947</t>
  </si>
  <si>
    <t>ООО СЗ«Галактика» быт 1.2  категории</t>
  </si>
  <si>
    <t>ПС 110 кВ Р24</t>
  </si>
  <si>
    <t>КЛ 6 кВ №24-14</t>
  </si>
  <si>
    <t>ИП Рожков Игорь Анатольевич 2.3 категории</t>
  </si>
  <si>
    <t>КЛ 6 кВ №24-20</t>
  </si>
  <si>
    <t>ИП Провоторов Александр Сергеевич,  ООО «Бизнес парк Вавилова»  2 категория</t>
  </si>
  <si>
    <t>КЛ 6 кВ №24-22</t>
  </si>
  <si>
    <t>ООО  «Л-Авто»,   ИП Малянова Е.А., ООО «Сетевая компания «Тесла»»  1,2,3 категории</t>
  </si>
  <si>
    <t>КЛ 6 кВ №24-25</t>
  </si>
  <si>
    <t>ООО СЗ «Галактика» быт 1.2 категории</t>
  </si>
  <si>
    <t>КЛ 6 кВ №24-26</t>
  </si>
  <si>
    <t>ИП Чердаков А.А. , ООО Типография "Аврора" 3 категори</t>
  </si>
  <si>
    <t>КЛ 6 кВ №24-31</t>
  </si>
  <si>
    <t>ИП «Коновалов А.А.»  3 категория</t>
  </si>
  <si>
    <t>КЛ 6 кВ №24-33</t>
  </si>
  <si>
    <t>ИП Журавлев А.С, ИП «Гаспарян Арсен Михайлович» 3 категория, ИП Лазаренко Е.Н.  3 категория, ООО «Сетевая компания  «Тесла» 1.2 категории</t>
  </si>
  <si>
    <t>КЛ 6 кВ №24-36</t>
  </si>
  <si>
    <t>Физическое лицо  Петунц  А.З. 3 категория</t>
  </si>
  <si>
    <t>КЛ 6 кВ №24-47</t>
  </si>
  <si>
    <t>ИП  Ибрагимов Э.Б. 2.3 категории</t>
  </si>
  <si>
    <t>КЛ 6 кВ №24-49</t>
  </si>
  <si>
    <t xml:space="preserve">ПАКУС БЕЛЛА ВЛАДИМИРОВНА
ПАКУС БЕЛЛА ВЛАДИМИРОВНА
ООО "ОКРУЖНОЙ ЦЕНТР НОВЫХ МЕДИЦИНСКИХ ТЕХНОЛОГИЙ"
ИП ДОБРЯКОВ АНАТОЛИЙ ГЕОРГИЕВИЧ
ООО "ПРОФСЕРВИСТРЕЙД"
СУНЦОВА ЕКАТЕРИНА ОЛЕГОВНА
ООО ООО "ГК"СБСВ-КЛЮЧАВТО"
КАЗАРЯН ТИГРАН САРКИСОВИЧ
ООО Общество с ограниченной ответственностью "Маркариос"
ИП ДЕРЕНСКИЙ НИКОЛАЙ АЛЕКСАНДРОВИЧ
ООО "ИНГЕНИУМ"
ООО "ЛЕСАН МЕДИКА"
ИП ИП СОЛОВЬЕВ НИКОЛАЙ ИВАНОВИЧ
ООО Общество с ограниченной ответственностью "Сфера"
ИП ГОЛОВАНЬ ТАТЬЯНА ВЛАДИМИРОВНА
ИП Чуродаев Сергей Юрьевич
ООО ООО "АУФ"
ИП Индивидуальный предприниматель Манекин Валерий Павлович
ООО ООО "КРИСТАЛЛ"
ООО ООО "НОВАТОР ПЛЮС"
ООО ООО "ЭНЕРДЖИ ГРУП"
ООО ООО "ЭНЕРДЖИ ГРУП"
ИП ПОПОВА НАТАЛИЯ АНТОНОВНА
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ИП ИП Грунев Денис Николаевич
ИП ОСТОРОУХОВА РАИСА НИКОЛАЕВНА
МЕЛКОНЯН ТАТЬЯНА МЫКЫРТЫЧЕВНА
АО "Почта России"
ИП МЕДВЕДЕВА НАТАЛЬЯ ГЕННАДЬЕВНА
ИП КОРОЛЬКОВА АНАСТАСИЯ АНАТОЛЬЕВНА
ООО ООО ФИРМА "ДОНКРАСКА"
ИП ИП Магомедова Евгения Петровна
"Гаражно-потребительский кооператив "Пионер"
ИП БАШИРИН ВЛАДИМИР ЮРЬЕВИЧ
ПК Производственный кооператив "Знамя"
ООО ООО "ЭНЕРДЖИ ГРУП"
ИП Самойлов Михаил Михайлович
ВАЛЬДМАН ЛЕОНИД ЕФИМОВИЧ
ИП ИП АБГАРЯН Ю.Б.
ООО ОА "САТУРН-ЮГ"
ООО МАГАЗИН N 21
АО АО "РОСЖЕЛДОРПРОЕКТ"
ООО Общество с ограниченной ответственностью "Ростовский завод резиновых компонентов"
ОАО АТП-3 "ТРАНССЕРВИС"
ООО "МТС ЭНЕРГО"
ООО "ПРОФСЕРВИСТРЕЙД"
ООО "ТЕХИНКОМ"
</t>
  </si>
  <si>
    <t>Л-2411</t>
  </si>
  <si>
    <t xml:space="preserve">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ИП ИП Грунев Денис Николаевич
ИП ОСТОРОУХОВА РАИСА НИКОЛАЕВНА
МЕЛКОНЯН ТАТЬЯНА МЫКЫРТЫЧЕВНА
АО "Почта России"
ИП МЕДВЕДЕВА НАТАЛЬЯ ГЕННАДЬЕВНА
ИП КОРОЛЬКОВА АНАСТАСИЯ АНАТОЛЬЕВНА
ООО ООО ФИРМА "ДОНКРАСКА"
ИП ИП Магомедова Евгения Петровна
"Гаражно-потребительский кооператив "Пионер"
ИП БАШИРИН ВЛАДИМИР ЮРЬЕВИЧ
ПК Производственный кооператив "Знамя"
ООО ООО "ЭНЕРДЖИ ГРУП"
ИП Самойлов Михаил Михайлович
ВАЛЬДМАН ЛЕОНИД ЕФИМОВИЧ
ИП ИП АБГАРЯН Ю.Б.
ООО ОА "САТУРН-ЮГ"
</t>
  </si>
  <si>
    <t>Л-2418</t>
  </si>
  <si>
    <t xml:space="preserve">ООО ООО "ЭСК "ЭНЕРГОСТАНДАРТ""
ООО "РСУ-22"
ИП КОРНЕЕВА ОЛЬГА ВЛАДИМИРОВНА
ООО «РЕМОНТНО-СТРОИТЕЛЬНОЕ УПРАВЛЕНИЕ «АГАТ»
ПАКУС БЕЛЛА ВЛАДИМИРОВНА
ПАКУС БЕЛЛА ВЛАДИМИРОВНА
ООО "ОКРУЖНОЙ ЦЕНТР НОВЫХ МЕДИЦИНСКИХ ТЕХНОЛОГИЙ"
ИП ДОБРЯКОВ АНАТОЛИЙ ГЕОРГИЕВИЧ
ООО "ПРОФСЕРВИСТРЕЙД"
СУНЦОВА ЕКАТЕРИНА ОЛЕГОВНА
ООО ООО "ГК"СБСВ-КЛЮЧАВТО"
КАЗАРЯН ТИГРАН САРКИСОВИЧ
ООО Общество с ограниченной ответственностью "Маркариос"
ИП ДЕРЕНСКИЙ НИКОЛАЙ АЛЕКСАНДРОВИЧ
ООО "ИНГЕНИУМ"
ООО "ЛЕСАН МЕДИКА"
ИП ИП СОЛОВЬЕВ НИКОЛАЙ ИВАНОВИЧ
ООО Общество с ограниченной ответственностью "Сфера"
ИП ГОЛОВАНЬ ТАТЬЯНА ВЛАДИМИРОВНА
ИП Чуродаев Сергей Юрьевич
ООО ООО "АУФ"
ИП Индивидуальный предприниматель Манекин Валерий Павлович
ООО ООО "КРИСТАЛЛ"
ООО ООО "НОВАТОР ПЛЮС"
ООО ООО "ЭНЕРДЖИ ГРУП"
ООО ООО "ЭНЕРДЖИ ГРУП"
ИП ПОПОВА НАТАЛИЯ АНТОНОВНА
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ИП ИП Грунев Денис Николаевич
ИП ОСТОРОУХОВА РАИСА НИКОЛАЕВНА
МЕЛКОНЯН ТАТЬЯНА МЫКЫРТЫЧЕВНА
АО "Почта России"
ИП МЕДВЕДЕВА НАТАЛЬЯ ГЕННАДЬЕВНА
ИП КОРОЛЬКОВА АНАСТАСИЯ АНАТОЛЬЕВНА
ООО ООО ФИРМА "ДОНКРАСКА"
ИП ИП Магомедова Евгения Петровна
"Гаражно-потребительский кооператив "Пионер"
ИП БАШИРИН ВЛАДИМИР ЮРЬЕВИЧ
ПК Производственный кооператив "Знамя"
ООО ООО "ЭНЕРДЖИ ГРУП"
ИП Самойлов Михаил Михайлович
ВАЛЬДМАН ЛЕОНИД ЕФИМОВИЧ
ИП ИП АБГАРЯН Ю.Б.
ООО ОА "САТУРН-ЮГ"
ООО МАГАЗИН N 21
АО АО "РОСЖЕЛДОРПРОЕКТ"
ООО Общество с ограниченной ответственностью "Ростовский завод резиновых компонентов"
ОАО АТП-3 "ТРАНССЕРВИС"
ООО "МТС ЭНЕРГО"
ООО "ПРОФСЕРВИСТРЕЙД"
ООО "ТЕХИНКОМ"
ООО "ДОНСКАЯ ЗАГОТСБЫТБАЗА"
ООО ООО "ОРГАНИКА-ЮГ"
ООО Общество с ограниченной ответственностью "СК Альянс"
ПАКУС БЕЛЛА ВЛАДИМИРОВНА
ИП Индивидуальный предприниматель Казарян Карэн Тигранович
ООО Общество с ограниченной ответственностью "Мегашина"
ИП ИП КОМЯГИН ВАЛЕРИЙ НИКОЛАЕВИЧ
</t>
  </si>
  <si>
    <t>Л-2424</t>
  </si>
  <si>
    <t xml:space="preserve">ИП ГОЛОВАНЬ ТАТЬЯНА ВЛАДИМИРОВНА
ИП Чуродаев Сергей Юрьевич
ООО ООО "АУФ"
ИП Индивидуальный предприниматель Манекин Валерий Павлович
ООО ООО "КРИСТАЛЛ"
ООО ООО "НОВАТОР ПЛЮС"
ООО ООО "ЭНЕРДЖИ ГРУП"
ООО ООО "ЭНЕРДЖИ ГРУП"
ИП ПОПОВА НАТАЛИЯ АНТОНОВНА
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ИП ИП Грунев Денис Николаевич
ИП ОСТОРОУХОВА РАИСА НИКОЛАЕВНА
МЕЛКОНЯН ТАТЬЯНА МЫКЫРТЫЧЕВНА
АО "Почта России"
ИП МЕДВЕДЕВА НАТАЛЬЯ ГЕННАДЬЕВНА
ИП КОРОЛЬКОВА АНАСТАСИЯ АНАТОЛЬЕВНА
ООО ООО ФИРМА "ДОНКРАСКА"
ИП ИП Магомедова Евгения Петровна
"Гаражно-потребительский кооператив "Пионер"
ИП БАШИРИН ВЛАДИМИР ЮРЬЕВИЧ
ПК Производственный кооператив "Знамя"
ООО ООО "ЭНЕРДЖИ ГРУП"
ИП Самойлов Михаил Михайлович
ВАЛЬДМАН ЛЕОНИД ЕФИМОВИЧ
ИП ИП АБГАРЯН Ю.Б.
ООО ОА "САТУРН-ЮГ"
ООО МАГАЗИН N 21
АО АО "РОСЖЕЛДОРПРОЕКТ"
ООО Общество с ограниченной ответственностью "Ростовский завод резиновых компонентов"
ОАО АТП-3 "ТРАНССЕРВИС"
ООО "МТС ЭНЕРГО"
ООО "ПРОФСЕРВИСТРЕЙД"
ООО "ТЕХИНКОМ"
ООО "ДОНСКАЯ ЗАГОТСБЫТБАЗА"
ООО ООО "ОРГАНИКА-ЮГ"
ООО Общество с ограниченной ответственностью "СК Альянс"
ПАКУС БЕЛЛА ВЛАДИМИРОВНА
ИП Индивидуальный предприниматель Казарян Карэн Тигранович
</t>
  </si>
  <si>
    <t>Л-2444</t>
  </si>
  <si>
    <t xml:space="preserve">ООО "РСУ-22"
ИП КОРНЕЕВА ОЛЬГА ВЛАДИМИРОВНА
ООО «РЕМОНТНО-СТРОИТЕЛЬНОЕ УПРАВЛЕНИЕ «АГАТ»
ПАКУС БЕЛЛА ВЛАДИМИРОВНА
ПАКУС БЕЛЛА ВЛАДИМИРОВНА
ООО "ОКРУЖНОЙ ЦЕНТР НОВЫХ МЕДИЦИНСКИХ ТЕХНОЛОГИЙ"
ИП ДОБРЯКОВ АНАТОЛИЙ ГЕОРГИЕВИЧ
ООО "ПРОФСЕРВИСТРЕЙД"
СУНЦОВА ЕКАТЕРИНА ОЛЕГОВНА
ООО ООО "ГК"СБСВ-КЛЮЧАВТО"
КАЗАРЯН ТИГРАН САРКИСОВИЧ
ООО Общество с ограниченной ответственностью "Маркариос"
ИП ДЕРЕНСКИЙ НИКОЛАЙ АЛЕКСАНДРОВИЧ
ООО "ИНГЕНИУМ"
ООО "ЛЕСАН МЕДИКА"
ИП ИП СОЛОВЬЕВ НИКОЛАЙ ИВАНОВИЧ
ООО Общество с ограниченной ответственностью "Сфера"
ИП ГОЛОВАНЬ ТАТЬЯНА ВЛАДИМИРОВНА
ИП Чуродаев Сергей Юрьевич
ООО ООО "АУФ"
ИП Индивидуальный предприниматель Манекин Валерий Павлович
ООО ООО "КРИСТАЛЛ"
ООО ООО "НОВАТОР ПЛЮС"
ООО ООО "ЭНЕРДЖИ ГРУП"
ООО ООО "ЭНЕРДЖИ ГРУП"
ИП ПОПОВА НАТАЛИЯ АНТОНОВНА
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t>
  </si>
  <si>
    <t>Л-2446</t>
  </si>
  <si>
    <t xml:space="preserve">Южный филиал ООО «Энерготранс» ООО "КСМ-14", быт  2 категория                                          </t>
  </si>
  <si>
    <t>ПС 110 кВ Р26</t>
  </si>
  <si>
    <t>КЛ 6 кВ №26-01</t>
  </si>
  <si>
    <t>АО «ККПД»  1.2 категории</t>
  </si>
  <si>
    <t>КЛ 6 кВ №26-02</t>
  </si>
  <si>
    <t xml:space="preserve">ООО «Южная сетевая компания» 2.3 категории           </t>
  </si>
  <si>
    <t>КЛ 6 кВ №26-05</t>
  </si>
  <si>
    <t>КЛ 6 кВ №26-07</t>
  </si>
  <si>
    <t>ЗАО «ЭМПИЛС»  1 категория</t>
  </si>
  <si>
    <t>КЛ 6 кВ №26-08</t>
  </si>
  <si>
    <t>КЛ 6 кВ №26-10</t>
  </si>
  <si>
    <t>КЛ 6 кВ №26-14</t>
  </si>
  <si>
    <t>КЛ 6 кВ №26-15</t>
  </si>
  <si>
    <t>Южный филиал ООО «Энерготранс» 3 категория</t>
  </si>
  <si>
    <t>КЛ 6 кВ №26-16</t>
  </si>
  <si>
    <t>КЛ 6 кВ №26-20</t>
  </si>
  <si>
    <t>АО «ККПД» 2 категория</t>
  </si>
  <si>
    <t>КЛ 10 кВ №26-51</t>
  </si>
  <si>
    <t>КЛ 10 кВ №26-52</t>
  </si>
  <si>
    <t>ООО «СВА» 3 категория</t>
  </si>
  <si>
    <t>КЛ 10 кВ №26-54</t>
  </si>
  <si>
    <t>ООО "НЕО-ТРЕЙД» 3 категория</t>
  </si>
  <si>
    <t>КЛ 10 кВ №26-56</t>
  </si>
  <si>
    <t>КЛ 10 кВ №26-57</t>
  </si>
  <si>
    <t>Южный филиал ООО «ГАЗПРОМ ГАЗОМОТОРНОЕ ТОПЛИВО» 3 категория</t>
  </si>
  <si>
    <t>КЛ 10 кВ №26-60</t>
  </si>
  <si>
    <t xml:space="preserve">ООО «Палитра»   3 категория                                    </t>
  </si>
  <si>
    <t>КЛ 10 кВ №26-61</t>
  </si>
  <si>
    <t>ИП Дьячек В.И., УБиЛХ (Управление благоустройства и лесного хозяйства города Ростов-на-Дону 3 категория</t>
  </si>
  <si>
    <t>КЛ 10 кВ №26-62</t>
  </si>
  <si>
    <t xml:space="preserve">ООО «СТРОЙТОРГ»   ИП Дзарданов Алексей Михайлович    3 категория                                    </t>
  </si>
  <si>
    <t>КЛ 10 кВ №26-65</t>
  </si>
  <si>
    <t>Южный филиал ООО «Энерготранс», ООО «ДорХан-Ростов-на-Дону»,  АО «НТЦ «РАДАР», АО «ФОТОН»,  ИП Хохлов А.В,. ООО «ХозАгро», ООО «Спец-энерго»,  ООО «Ростов-на-Дону Площадка»,  ООО «Станция Ростов-Западный»,  ИП Аникеева Л.Н, . ИП Абдулкадирова П.А.,  ИП Гайденко С.В. ООО "Максис" 3 категория</t>
  </si>
  <si>
    <t>КЛ 10 кВ №26-66</t>
  </si>
  <si>
    <t>ООО «СТРОЙТОРГ», ИП Дзарданов Алексей Михайлович  3 категория</t>
  </si>
  <si>
    <t>КЛ 10 кВ №26-70</t>
  </si>
  <si>
    <t>ООО «Южная компания»,  АО «Металлоторг», ООО « Группа компаний «СБСВ-Ключавто» 2 категория, ООО «Южная сетевая компания», ООО « ПИК-полимер» 3 категория</t>
  </si>
  <si>
    <t>КЛ  10 кВ №26-81</t>
  </si>
  <si>
    <t xml:space="preserve">ИП ИП КРЫЖАНОВСКИЙ ПЕТР ЮРЬЕВИЧ
ООО"ФАКТОР"
АО АО "Металлоторг"
ПАО ПАО "Газпром газораспределение Ростов-на-Дону"
ООО ООО "Инженерные изыскания"
ООО ООО "Инженерные изыскания"
ИП ИП БУРЯКОВА ИННА АНАТОЛЬЕВНА
ИП ИП БУРЯКОВА ИННА АНАТОЛЬЕВНА
ИП ИП КРЫЖАНОВСКИЙ ПЕТР ЮРЬЕВИЧ
ИП ИП КРЫЖАНОВСКИЙ ПЕТР ЮРЬЕВИЧ
ИП ИП КРЫЖАНОВСКИЙ ПЕТР ЮРЬЕВИЧ
</t>
  </si>
  <si>
    <t>Л-2658</t>
  </si>
  <si>
    <t xml:space="preserve">ООО ООО "Интер Плюс"
ИП ИП КРЫЖАНОВСКИЙ ПЕТР ЮРЬЕВИЧ
ООО"ФАКТОР"
АО АО "Металлоторг"
ПАО ПАО "Газпром газораспределение Ростов-на-Дону"
ООО ООО "Инженерные изыскания"
ООО ООО "Инженерные изыскания"
ИП ИП БУРЯКОВА ИННА АНАТОЛЬЕВНА
ИП ИП БУРЯКОВА ИННА АНАТОЛЬЕВНА
ИП ИП КРЫЖАНОВСКИЙ ПЕТР ЮРЬЕВИЧ
ИП ИП КРЫЖАНОВСКИЙ ПЕТР ЮРЬЕВИЧ
ИП ИП КРЫЖАНОВСКИЙ ПЕТР ЮРЬЕВИЧ
ИП ИП КРЫЖАНОВСКИЙ ПЕТР ЮРЬЕВИЧ
ИП ИП КРЫЖАНОВСКИЙ ПЕТР ЮРЬЕВИЧ
ИП ИП КРЫЖАНОВСКИЙ ПЕТР ЮРЬЕВИЧ
</t>
  </si>
  <si>
    <t>Л-2683</t>
  </si>
  <si>
    <t xml:space="preserve"> ООО «Сетевая компания «Тесла» быт (ООО УК "Екатерининский", ООО УК "Комсервис", 1,2 категории</t>
  </si>
  <si>
    <t>ПС 110 кВ Р28</t>
  </si>
  <si>
    <t>КЛ 10 кВ №28-50</t>
  </si>
  <si>
    <t>КЛ 10 кВ №28-51</t>
  </si>
  <si>
    <t>ООО «Спец-энерго» быт 1, 2 категории</t>
  </si>
  <si>
    <t>КЛ 10 кВ №28-52</t>
  </si>
  <si>
    <t>КЛ 10 кВ №28-53</t>
  </si>
  <si>
    <t>ООО «Сетева компания «Тесла» быт (ООО УК "Екатерининский", ООО УК "Николаевский"  2 категория</t>
  </si>
  <si>
    <t>КЛ 10 кВ №28-54</t>
  </si>
  <si>
    <t>КЛ 10 кВ №28-55</t>
  </si>
  <si>
    <t>ТСЖ «2-я Володарского, д.172/88», ООО «Спец-энерго» 1,2 категори быт</t>
  </si>
  <si>
    <t>КЛ 10 кВ №28-61</t>
  </si>
  <si>
    <t>ООО «Югсрой-Электросеть»  ТСН "Платов", ООО "УК "Вертол Сервис", ТСЖ "Европейский", ООО "УК "Пятый элемент" быт   2 категория</t>
  </si>
  <si>
    <t>КЛ 10 кВ №28-62</t>
  </si>
  <si>
    <t>КЛ 10 кВ №28-63</t>
  </si>
  <si>
    <t xml:space="preserve">ТСЖ «2-я Володарского, д.172/88», ООО «Спец-энерго», быт 1,2 категори </t>
  </si>
  <si>
    <t>КЛ 10 кВ №28-64</t>
  </si>
  <si>
    <t xml:space="preserve"> ООО «Сетевая компания «Тесла» ООО "Сокол", ООО "Донстрой", ООО "Ноктюрн", быт 1,2 категории</t>
  </si>
  <si>
    <t>КЛ 10 кВ №28-65</t>
  </si>
  <si>
    <t>КЛ 10 кВ №28-66</t>
  </si>
  <si>
    <t>КЛ 10 кВ №28-69</t>
  </si>
  <si>
    <t>КЛ 10 кВ №28-70</t>
  </si>
  <si>
    <t xml:space="preserve">ЗАО "РУССКИЕ БАШНИ"
ООО "АДАМАНТ"
ИП Ерейский Сергей Павлович
ООО ООО "ДЖАМП"
ООО "КЭС"
ООО "Профсервистрейд"
НУРМАГОМЕДОВА ЕВГЕНИЯ ВАСИЛЬЕВНА
ИП ИП Пономаренко Евгений Анатольевич
ООО "ЗАПАД "ТОРГОВЫЙ ЦЕНТР""
Артюхова Ольга Сергеевна
ООО ООО "МАГНИТЭНЕРГО"
ИП РАХМАНОВ ТЕМУРИ САБИРОВИЧ
ГОХЛЕРНЕР ИЛЬЯ ЛЬВОВИЧ
ЗАО "РУССКИЕ БАШНИ"
ООО "Профсервистрейд"
Пичугин Александр Евгеньевич
ООО "ОВК-РЕНТ"
ООО "МТС Энерго"
Общество с ограниченной ответственностью "Система ПБО"
ИП Ли Людмила
САЛМАНОВА С.В.
ООО "РУСПВХ"
ООО "МТС Энерго"
ХАШХАЕВА ЕЛИЗАВЕТА ЮРЬЕВНА
КРЮЧКОВ А.А.
Бондаренко Николай Иванович, Васютченко Александр Васильевич
ИП ИП КИРПИЧНИКОВА Е. С.
ООО "СМЫЧКА"
ООО ООО "АГРОТОРГ"
ООО "ЛЮКС"
ЗАКРЫТОЕ АКЦИОНЕРНОЕ ОБЩЕСТВО "ЭНЕРГОАВТОМАТИКА"
ООО "ВИТЯЗЬ"
ООО ООО "МАГНИТЭНЕРГО"
ООО "КЭС"
ИП БОЧАРОВ ВИКТОР ВЛАДИМИРОВИЧ, БОЧАРОВА ИННА ВАЛЕРЬЕВНА
КАРАПЕТЯН КАРЛЕН ПАВЛЕНОВИЧ
ЖУРАВЛЕВА ИДА МАСРУРОВНА
ООО "МТС Энерго"
Мироненко Кристина Вячеславовна
ООО "АДАМАНТ"
ИП Льянова Мадина Идрисовна
ХБЛИКЯН КАРАПЕТ АРШАЛУИСОВИЧ
ООО "Профсервистрейд"
ГЕТМАН АЛЕКСЕЙ МИХАЙЛОВИЧ
ООО "МТС Энерго"
ООО ООО "ТЕРМИНАЛ"
ООО ООО "АГРОТОРГ"
ИП ДЕНИСОВ ВИКТОР СЕРГЕЕВИЧ
ООО "МПФ" АИКОМ
ООО"МИВ"
ИП ИП КАКИЧЕВ АЛЕКСАНДР ВАСИЛЬЕВИЧ
ООО "МТС Энерго"
ЗАО "ДОНСТРОЙ"
ООО ООО "ТЕРМИНАЛ"
ТСН "ОРИОН"
ИП Казачков С.Л.
ООО РОСТОК
ИП КАРЧАВА ИРАКЛИЙ АЛЕКСАНДРОВИЧ
ИП ИП Султанян Виктория Ивановна
МАКСИМОВ ДМИТРИЙ АНДРЕЕВИЧ
МАТС АЛЕКСАНДР ВАЛЕНТИНОВИЧ
АО АО "Первая Башенная Компания"
ВОДОЛАЗСКИЙ АНАТОЛИЙ ВЛАДИМИРОВИЧ
ГЕГЕЧКОРИ А.Ю.
ИП Ивановский Павел Сергеевич
ИП ИП Данелян Андраник Рубенович
ИП ИП ТАРАДИН С.П.,ИП РЯДНОВА Н.С..
ИП Лежебоков Владимир Николаевич
ИП МИЛЯНИЧ ТАТЬЯНА НИКОЛАЕВНА
КОВАЛЕНКО АЛЕКСАНДР ИВАНОВИЧ
Ковалько Евгений Анатольевич
КООПЕРАТИВ ЛОДОЧНАЯ СТОЯНКА "АВРАЛ"
ЛОБАНЬ ДЕНИС КОНСТАНТИНОВИЧ
МАНДРЫКИН АЛЕКСАНДР ФЕДОРОВИЯ
ОБИДЧУК СЕРГЕЙ АНАТОЛЬЕВИЧ
ООО "МОБАЙЛ ГЛОБАЛ"
ООО ООО "Интер Плюс"
ООО ООО "НЭК"
ООО ООО "ПраймТелеком Юг"
ООО ООО "ЦЕЗАРЬ ОЙЛ"
ООО "Сбытовая компания Юг"
ЗАО "РУССКИЕ БАШНИ"
Пономарева Татьяна Николаевна
РПО РПК РОСТРЫБКООП
Тумасова Надежда Николаевна
ИП ИП Пестун Татьяна Васильевна
ООО ООО "Навигатор+"
БАЯНДУРЬЯНЦ АНДРЕЙ ВЛАДИМИРОВИЧ
ООО "Лукойл-Энергосервис"
ИП Скарлупин Олег Дмитриевич
ТСН "ЭЛЕКТРИК"
ЧЕСНОКОВА Т.А.
ООО "РОСТОК"
АВТОКООПЕРАТИВ "СТЕПНОЙ"
АО "РН-РОСТОВНЕФТЕПРОДУКТ"
ДЖУХА ИГОРЬ ВЛАДИМИРОВИЧ
ИП ПОНОМАРЕВ АНАТОЛИЙ ЛЕОНИДОВИЧ
ООО "СТРОЙИНВЕСТ"
ЛУПАЧ И.Ю. ГРИГАЙТЕС В.А.
МЕДЯННИКОВА ЖАННА ВАСИЛЬЕВНА
МИНДРУЛ А.В., КАШУБА Л.И., ШАВЛО Е.И.,ШАВЛО А.В.
ООО "АГРОТОРГ"
ООО "АПРЕЛЬ-ИНТЕР"
ООО "КЭС"
ООО ООО "ПАЛЛАДА"
ООО ООО " ВОСТОК-ЗАПАД "
ООО ООО "ЕЭС.ГАРАНТ"
ООО "РУСПВХ"
Приход храма Преполовения Пятидесятницы г.Ростова-на-Дону
Дадаян Анаида Григорьевна
ЗАО ЗАО "РУССКИЕ БАШНИ"
ИП Гнидина Наталья Владимировна, ИП Яковлева Елена Андреевна
МАТС АЛЕКСАНДР ВАЛЕНТИНОВИЧ
ООО ООО "МЕРКОЙ"
ООО "КАЗАЧИЙ ТОРГОВЫЙ ДОМ"
ООО "ПУНКТ Е"
ПУБЛИЧНОЕ АКЦИОНЕРНОЕ ОБЩЕСТВО "СБЕРБАНК РОССИИ"
ООО "РОСТОК"
Общество с ограниченной ответственностью "Система ПБО"
ООО ООО "МАГНИТЭНЕРГО"
ООО ООО "НЭК"
ФБГУ РЕФЕРЕНТНЫЙ ЦЕНТР РОССЕЛЬХОЗНАДЗОРА"
ИП ИП Киракосян Серине Арамаисовна
ИП Пономарев Виталий Александрович
ООО ООО "МАГНИТЭНЕРГО"
ООО РОСТОК
ООО "РОСТОК"
АБАЧАРАЕВА НЕЛЛЯ ЛАЗАРЕВНА
ИП ИП АРШАКЯН ГЕВОРК ТИГРАНОВИЧ
ИП КЕЛЕБЕРДА Н.Н.
ИП ПЕТРОВ НИКОЛАЙ АЛЕКСАНДРОВИЧ
ИП ПОТЛОВ АЛЕКСАНДР ВИКТОРОВИЧ
ИП Радул Анна Михайловна
Литвинова Ольга Владимировна
ООО "ТАТЬЯНА И К"
ООО "КЭС"
ООО "КЭС"
ООО "МТС Энерго"
ООО "МТС Энерго"
ООО "Профсервистрейд"
ООО "ФЕНИКС"
Тамбиев Андрей Владимирович
КРОЛИВЕЦКАЯ В.А.
ТЕПОЯН МАРИНА ПЕТРОВНА
ТОКАРЕВА ЕВГЕНИЯ ИГОРЕВНА
ШЕВЛЮГА Е.Б.
ГОРОДИСКАЯ И.П.
КОЗЛОВ А.А.
ИП ДАВЫДОВА НАТАЛЬЯ ВИКТОРОВНА
ИП Ерейский Сергей Павлович
ИП ИП Некрасов Михаил Валерьевич
ИП СУШКО Ю.С.
ИП ТОРУНОВА Н.И.
КЛИМЕНЧЕНКО СВЕТЛАНА ВЛАДИМИРОВНА
ООО "ЗАПАД "ТОРГОВЫЙ ЦЕНТР""
ООО ООО "ЕЭС.ГАРАНТ"
ООО "Профсервистрейд"
ООО ООО "Спектр"
ООО "ЮБА "ЮРОС"
ООО "СИТАЛЛ"
Савчук Дмитрий Леонидович
ИП ИП Пономаренко Евгений Анатольевич
</t>
  </si>
  <si>
    <t>Л-2804</t>
  </si>
  <si>
    <t>Мироненко Кристина Вячеславовна</t>
  </si>
  <si>
    <t>Л-2819</t>
  </si>
  <si>
    <t xml:space="preserve">ООО ООО "Интер Плюс" ИП ИП КРЫЖАНОВСКИЙ ПЕТР ЮРЬЕВИЧ ООО"ФАКТОР" АО АО "Металлоторг" ПАО ПАО "Газпром газораспределение Ростов-на-Дону" ООО ООО "Инженерные изыскания" ООО ООО "Инженерные изыскания" ИП ИП БУРЯКОВА ИННА АНАТОЛЬЕВНА ИП ИП БУРЯКОВА ИННА АНАТОЛЬЕВНА ИП ИП КРЫЖАНОВСКИЙ ПЕТР ЮРЬЕВИЧ ИП ИП КРЫЖАНОВСКИЙ ПЕТР ЮРЬЕВИЧ ИП ИП КРЫЖАНОВСКИЙ ПЕТР ЮРЬЕВИЧ ИП ИП КРЫЖАНОВСКИЙ ПЕТР ЮРЬЕВИЧ ИП ИП КРЫЖАНОВСКИЙ ПЕТР ЮРЬЕВИЧ ИП ИП КРЫЖАНОВСКИЙ ПЕТР ЮРЬЕВИЧ </t>
  </si>
  <si>
    <t>Л-2820</t>
  </si>
  <si>
    <t>ИП Радул Анна Михайловна</t>
  </si>
  <si>
    <t>Л-2859</t>
  </si>
  <si>
    <t>Бережной Андрей Михайлович
ООО ООО "Интер Плюс"</t>
  </si>
  <si>
    <t>Л-2860</t>
  </si>
  <si>
    <t>Ростовская дистанция электроснабжения ЭЧС-102 – СП Северо-Кавказской дирекции по энергообеспечению – СП Трансэнерго – филиала ОАО «РЖД», ООО "Авто.РУ",ООО "Ростовавтотехника", ООО ПКФ "АВС", ООО "ПТП"ЛАД", ООО "Контакт-77", В/ч 62172, ООО "Гран", ФАУ МО РФ ЦСКА, ООО "Железнодорожник", МБУ "Центр ИТС", ООО "РН - Энерго", ООО ГК "Сокол", ТСЖ Согласие, 1,2,3 категория</t>
  </si>
  <si>
    <t>ПС 110 кВ Р5</t>
  </si>
  <si>
    <t>КЛ 6 кВ №25ф19 от РП 6 кВ №25</t>
  </si>
  <si>
    <t>ОАО «Завод Резинотехнических изделий»                          3 категория</t>
  </si>
  <si>
    <t>КЛ 6 кВ №25ф4 от РП 6 кВ №25</t>
  </si>
  <si>
    <t>ООО «Фирма строчевышитых изделий «ДОН» 3 категория</t>
  </si>
  <si>
    <t>КЛ 6 кВ №25ф7 от РП 6 кВ №25</t>
  </si>
  <si>
    <t>Южный филиал ООО «Энерготранс» ОАО "ПЭМИ" 3 категория</t>
  </si>
  <si>
    <t>КЛ 6 кВ №25ф8 от РП 6 кВ №25</t>
  </si>
  <si>
    <t>КЛ 6 кВ №25ф9 от РП 6 кВ №25</t>
  </si>
  <si>
    <t>ОАО «Завод резинотехнических изделий» 3 категория, ЗАО «Ростовский-на-Дону завод «Агат» 2 категория</t>
  </si>
  <si>
    <t>КЛ 6 кВ №503</t>
  </si>
  <si>
    <t>ЗАО «Ростовский-на-Дону завод «Агат»» 2 категория</t>
  </si>
  <si>
    <t>КЛ 6 кВ №509</t>
  </si>
  <si>
    <t xml:space="preserve">ООО Общество с ограниченной ответственностью "АПР-Сити/ТВД"
ИП Сараев Виталий Владимирович
ИП ИП Попов К.Л.
ИП Индивидуальный предприниматель Николаенко Дмитрий Анатольевич
ИП Чеботарев Евгений Николаевич
ИП Чеботарев Евгений Николаевич
ООО ООО " АЛЬФА-М"
ГСК "СЕВЕРНЫЙ-1"
КРНЧОЯН В.К.
ООО ООО "ПРАЙМ ТЕЛЕКОМ ЮГ"
ИП Индивидуальный предприниматель Паремузов Никита Артемович
ООО ООО "ПРАЙМ ТЕЛЕКОМ ЮГ"
ООО Общество с ограниченной ответственностью "Эко Культура Рус"
ООО "Ростовская Энергосбытовая Компания"
ООО Общество с ограниченной ответственностью "Эко Культура Рус"
ПАО Публичное акционерное общество "Мобильные ТелеСистемы"
ИП Индивидуальный предприниматель Болдырева Татьяна Николаевна
ИП Индивидуальный предприниматель Треглазова Лариса Петровна
ИП Тонерян Анаид Араратовна
ИП Александрова Анастасия Сергеевна
ИП Константинова Ольга Николаевна
ИП Лабузова Виктория Анатольевна
ООО ТФ "КРАСНАЯ ГВОЗДИКА"
ИП ЛЕУСЕНКО ЛЮДМИЛА ЛЕОНИДОВНА
ООО "РН - ЭНЕРГО"
ООО "ФАКТОР"
ООО "ПРОФСЕРВИСТРЕЙД"
ООО Общество с ограниченной ответственностью "НЕФТО-ЮГ"
СЕЧКИН ПЕТР ФЕДОРОВИЧ
ООО "ПКФ "НБ-ЦЕНТР"
МАТВЕЕВ СЕРГЕЙ ВАДИМОВИЧ, МАТВЕЙЧУК ЮРИЙ АЛЕКСАНДРОВИЧ, ТОЧАСОВ ВАЛЕНТИН СЕРГЕЕВИЧ
ИП ЖИЛЯЕВ АЛЕКСЕЙ НИКОЛАЕВИЧ
ООО ООО "РОСТОК"
ООО "РН - ЭНЕРГО"
ИП БЕЛЯНСКИЙ ДМИТРИЙ СЕРГЕЕВИЧ
БОНДАРЕНКО ИГОРЬ АЛЕКСАНДРОВИЧ
ИП ИП ПАЩЕНКО ГЕОРГИЙ ВАЛЕРЬЕВИЧ
ООО "КЭС"
ООО Общество с ограниченной ответственностью "АПР-Сити/ТВД"
ООО ООО " АЛЬФА-М"
ИП Удовиченко Александр Сергеевич
ИП АРУТЮНОВ АЛЬБЕРТ АШОТОВИЧ
ИП Индивидуальный предприниматель Никитина Алина Викторовна
РЫСС ЕЛЕНА МАРКОВНА
ООО МАГАЗИН 7
ИП Индивидуальный предприниматель Цыгулева Мария Семеновна
ЗАО ЗАО " ЮЖТЕХМОНТАЖ +"
ООО "АРКАДА"
ИП Дрозд Дмитрий Александрович
ИП Индивидуальный предприниматель Жабина Александра Владимировна
ИП КРАМАРОВА СОФЬЯ ДАНИИЛОВНА
ООО ООО "Промэнергосбыт"
ИП ПОЛЕВСКИХ ВАЛЕНТИНА ВЛАДИМИРОВНА
ИП МАЛЕЕВА АННА НИКОЛАЕВНА
ДУНИНА Л.М.,КОСАРЕВА О.Ю.
ООО ООО КОНЦЕРН "ЕДИНСТВО"
ЗАО ЗАО " ЮЖТЕХМОНТАЖ +"
ИП ИП КИРИЧЕК ЮРИЙ ГЕОРГИЕВИЧ
ООО "ЭНЕРГОСБЫТ ЮГА"
КОВАЛЬЧУК ЛЮДМИЛА ИВАНОВНА
ИП Индивидуальный предприниматель Колесников Михаил Андреевич
ГБПОУ ГАПОУ РО "ДБК"
ИП ДУРНОЯН Г.А.
СОКОЛОВА ОЛЬГА ВАСИЛЬЕВНА
ИП ИП ГЛАДКИНА Н.А.
ИП РЕШЕТКОВА ВАЛЕНТИНА ВАСИЛЬЕВНА
ПАО "РОСТЕЛЕКОМ"
ООО Общество с ограниченной ответственностью "Магистраль"
ООО ООО ""УК" ГРАНТ"
ООО ООО ""УК" ГРАНТ"
ООО ООО ""УК" ГРАНТ"
ООО "НЭК" О
ООО "НАША МАРКА"
ИП КРАМАРОВА СОФЬЯ ДАНИИЛОВНА
ИП ДЕМЕШКО ВАЛЕНТИНА ИЛЛАРИОНОВНА
ИП. ГАЙДАЕНКО В.В.
БЫЧКОВ ВЯЧЕСЛАВ ВЛАДИМИРОВИЧ
ГБУ Департамент по обеспечению деятельности мировых судей РО
ООО ООО "Промэнергосбыт"
ООО "ПРОФСЕРВИСТРЕЙД"
СЮНЯКОВ АЛЕКСАНДР МИХАЙЛОВИЧ
МАНУЙЛОВА ОЛЬГА ИВАНОВНА
КОНОВАЛИК ОКСАНА ВАЛЕРЬЕВНА
ИП Ремета Галина Владимировна
ИП ДУДИН ВАДИМ ИГОРЕВИЧ
ИП ЛУГОВСКИЙ АНАТОЛИЙ АЛЕКСАНДРОВИЧ
АЛЕКСАНЯН РИПСИК АЛЕКСАНОВНА
ИП СРАПЯН РУБИК АРТЮШОВИЧ
ЯКУБОВ АНДРЕЙ НИКОЛАЕВИЧ
СУХОМЛИНОВ ВЯЧЕСЛАВ НИКОЛАЕВИЧ
ИП ИП Островерх В.В.
ООО "ПРОФСЕРВИСТРЕЙД"
ООО ООО "ЭСК "ЭНЕРГОСТАНДАРТ""
АО АО "Коммунальщик Дона"
ООО ООО "Промэнергосбыт"
ИП ТКАЧЕНКО ОЛЕГ ИВАНОВИЧ
ЮЖНОЕ ТАМОЖЕННОЕ УПРАВЛЕНИЕ
САКОВИЧ Б.Г., САКОВИЧ А.Ф.
ИП КАРАПЕТЯН АРТУР ВЛАДИМИРОВИЧ
ООО Общество с ограниченной ответственностью "АПР-Сити/ТВД"
ИП Индивидуальный предприниматель Крылов Алексей Викторович
ИП Орехова Оксана Сергеевна
ООО "Ростовская Энергосбытовая Компания"
ООО "НЭК" О
ИП КАРАЕВ ЭЛБУРУС ЛЯТИФ ОГЛЫ
ООО ООО "ОХРАННОЕ ПРЕДПРИЯТИЕ "ГЕРКОН"
</t>
  </si>
  <si>
    <t>Л-504</t>
  </si>
  <si>
    <t xml:space="preserve">ООО ООО "ИНТЕРТЕКС"
АРСТАМЯН АШОТ ТЕМУРОВИЧ
ДАНИЕЛЯН ЛИЛИТ АЛЕКСАНДРОВНА
ИП Бабаян Карен Самвелович
ООО "АПР-Сити/ТВД"
ООО "КЭС"
ООО "МТС Энерго"
ООО ООО "РУСЭНЕРГОСБЫТ"
ООО "ПАЛЛАДА"
Саранчев Игорь Геннадьевич
ИНУКОВ ЕВГЕНИЙ ЛЕОНИДОВИЧ
ИВАНОВА ЛИДИЯ НИКОЛАЕВНА
ИП Пономарева Елена Георгиевна
ПУТИЛИН А.А.
ООО ООО "МАГНИТЭНЕРГО"
СИОРДИЯ Г.Г.
АО АО "БИЛДИНГ"
ООО "Энергосбытовая компания "Энергостандарт"
ООО "Энергосбытовая компания "Энергостандарт"
Огородникова Нина Михайловна
ИП Голубева Марина Олеговна
Резников Сергей Яковлевич
Гнидин Александр Валентинович
Ведмедский Александр Николаевич
Мередов Сердар Мередович, Фомичев Вадим Леонидович
ООО "МАГНИТЭНЕРГО"
Кочеткова Галина Андреевна
ООО "МАГНИТЭНЕРГО"
Карамян Ашот Спандорович
Явруян Ованес Аршакович
ПАО "Ростелеком"
Ковальчук Андрей Юрьевич
Григорян Маня Николаевна
Гуров Александр Дмитриевич
ООО "Семейное чтение"
Дмитриева Антонина Витальевна
Мироненко Валентина Владимировна
ИП Гончарова Ирина Петровна
Овдеенко Елена Николаевна
Машкалов Вадим Валерьевич
ООО "Глобус"
ООО "ПраймТелеком Юг"
АО "Почта России"
Колтук Елена Владимировна
Яковишин Алексей Николаевич
ИП Денисенко Олеся Георгиевна
Дядченко Людмила Ивановна
ИП Грибенников Виктор Николаевич
Папченко Сергей Валерьевич, Повар Андрей Юрьевич
Гула Александр Николаевич
Хачикян Саркис Егияевич
Гриценко Дмитрий Юрьевич
ИП Погосов Алексей Георгиевич
Мадатян Алвард Грачяевна
ООО "ПраймТелеком Юг"
Алейник Сергей Валентинович
Савина Лариса Ивановна
Амерханов Абу Аюбович
ИП Пантелеева Нина Валентиновна
ИП Голубева Марина Олеговна
Лиманцев Василий Викторович
ООО "КЭС"
ИП Шабарова Ольга Николаевна
Децик Татьяна Вячеславовна
ООО "ПРОФСЕРВИСТРЕЙД"
Приход Святителя Димитрия Митрополита Ростовского
Силютин Николай Васильевич
ООО "ЕЭС.ГАРАНТ"
ООО "ПРОФСЕРВИСТРЕЙД"
Гаражный кооператив "Темерник"
Авдиев Павел Калсынович
</t>
  </si>
  <si>
    <t>Л-505</t>
  </si>
  <si>
    <t xml:space="preserve">ИП ИП МИХАЙЛЕНКО НАТАЛЬЯ АЛЕКСАНДРОВНА
ИП ИП МИХАЙЛЕНКО НАТАЛЬЯ АЛЕКСАНДРОВНА
АО "РН-РОСТОВНЕФТЕПРОДУКТ"
ООО "Цифровой Медиа-Борд"
ООО "ЭЛИТА"
ИП ГЛОТОВА ЛЮДМИЛА ЗАРЗАНДОВНА
ООО "АГРОТОРГ"
ГОЦЕВ ВЛАДИСЛАВ ЮРЬЕВИЧ
ИП ИП ПОРТНОЙ БОРИС АЛЕКСАНДРОВИЧ
ООО "НАИС"
ООО "ССМП "ГИДРОМОНТАЖ"
ИП ИП Шафиев Александр Викторович
ООО ООО "ИНТЕРТЕКС"
АРСТАМЯН АШОТ ТЕМУРОВИЧ
ДАНИЕЛЯН ЛИЛИТ АЛЕКСАНДРОВНА
ИП Бабаян Карен Самвелович
ООО "АПР-Сити/ТВД"
ООО "КЭС"
ООО "МТС Энерго"
ООО ООО "РУСЭНЕРГОСБЫТ"
ООО "ПАЛЛАДА"
Саранчев Игорь Геннадьевич
ИНУКОВ ЕВГЕНИЙ ЛЕОНИДОВИЧ
ИВАНОВА ЛИДИЯ НИКОЛАЕВНА
ИП Пономарева Елена Георгиевна
ПУТИЛИН А.А.
ООО ООО "МАГНИТЭНЕРГО"
СИОРДИЯ Г.Г.
АО АО "БИЛДИНГ"
</t>
  </si>
  <si>
    <t>Л-512</t>
  </si>
  <si>
    <t>Ростовская дистанция электроснабжения ЭЧС-102,  3 категория</t>
  </si>
  <si>
    <t>ПС 110 кВ Р6</t>
  </si>
  <si>
    <t>КЛ 10 кВ №601</t>
  </si>
  <si>
    <t>РЭС «Ростовский» филиала  «Северо Кавказский» АО «Оборонэнерго» 2.3 категории</t>
  </si>
  <si>
    <t>КЛ 10 кВ №602</t>
  </si>
  <si>
    <t>КЛ 10 кВ №603</t>
  </si>
  <si>
    <t>КЛ 10 кВ №604</t>
  </si>
  <si>
    <t>КЛ 10 кВ №609</t>
  </si>
  <si>
    <t>КЛ 10 кВ №610</t>
  </si>
  <si>
    <t xml:space="preserve">ЗАО «Ростов-облгражданреконструкция-1», ГСК «Бампер-2», ИП А.А. Грицинин, ГСК «Искра-95», ООО «РентаКар»  3 категория         </t>
  </si>
  <si>
    <t>КЛ 10 кВ №614</t>
  </si>
  <si>
    <t>Донской Государственный технический университет 2 категория</t>
  </si>
  <si>
    <t>КЛ 10 кВ №615</t>
  </si>
  <si>
    <t>КЛ 10 кВ №617</t>
  </si>
  <si>
    <t>КЛ 10 кВ №618</t>
  </si>
  <si>
    <t>КЛ 10 кВ №621</t>
  </si>
  <si>
    <t xml:space="preserve">Донской Государственный технический университет 2 категория     </t>
  </si>
  <si>
    <t>КЛ 10 кВ №622</t>
  </si>
  <si>
    <t>ООО УК «Ростовские кварталы» быт 1.2.3 категории</t>
  </si>
  <si>
    <t>КЛ 10 кВ №625</t>
  </si>
  <si>
    <t>КЛ 10 кВ №628</t>
  </si>
  <si>
    <t>ООО "Спец-энерго" быт 1.2.3 категории</t>
  </si>
  <si>
    <t>КЛ 6 кВ №701</t>
  </si>
  <si>
    <t>КЛ 6 кВ №709</t>
  </si>
  <si>
    <t>РЭС «Ростовский» филиала «Северо-Кавказский» АО «Оборонэнерго» 3 категория</t>
  </si>
  <si>
    <t>КЛ 6 кВ №710</t>
  </si>
  <si>
    <t>ПАО "Роствертол" 1.2.3 категории</t>
  </si>
  <si>
    <t>КЛ 6 кВ №712</t>
  </si>
  <si>
    <t>КЛ 6 кВ №727</t>
  </si>
  <si>
    <t>Ростовское отделение №5221  Юго-Западного банка ПАО Сбербанк  1, 2 категории</t>
  </si>
  <si>
    <t>КЛ 6 кВ №728</t>
  </si>
  <si>
    <t>ООО "МСК-СТРОЙ, ООО "Югстой-электросеть"                ООО "ДМ ГАРАНТ", МУ МПП ЖКХ быт            1.2 категории</t>
  </si>
  <si>
    <t>КЛ 6 кВ №729</t>
  </si>
  <si>
    <t>КЛ 6 кВ №730</t>
  </si>
  <si>
    <t xml:space="preserve">ИП ХАРАГУРЬЯН ЛАРИСА АРКАДИЕВНА
ООО ООО УПРАВЛЯЮЩАЯ КОМПАНИЯ "ЗЕЛЕНЫЙ КВАРТАЛ"
ООО Общество с ограниченной ответственностью "Южная Строительная Компания"
ИП КОЛОСКОВА ЛАРИСА НИКОЛАЕВНА
ООО "АПЕКС ПЛЮС"
АНДЕРЖАНОВ ЭРКЕН АЛИМОВИЧ
ООО "ЭЛИТСТРОЙ"
Местная религиозная организация Православный Приход Храма Праведного Иоанна Крондштатского г. Ростова-на-Дону религиозной организации "Ростовская на Д
ООО "ПРАЙМ ТЕЛЕКОМ ЮГ"
ООО "СВИВ"
ООО "КЭС"
ИП ГАСПАРЯН ЖАКЛИН АРТЮШАВНА
АНДРЕЕВА ТАТЬЯНА ПЕТРОВНА
ООО "РОСТОК"
ООО "СБЫТОВАЯ КОМПАНИЯ ЮГ"
ИП АНДОНОВА ЗИНАИДА МИХАЙЛОВНА
ИП ГУСЕВА ТАТЬЯНА НИКОЛАЕВНА
КЕЙЯН АРТУР ЖИРАЙРОВИЧ
ИП Бирюк Александр Андреевич, Долгушина Мария Андреевна, Бирюк Екатерина Тимофеевна
АО "ИНТЕХГЕОТРАНС-ЮГ"
ООО УПРАВЛЕНИЕ МЕХАНИЗАЦИИ СТРОИТЕЛЬСТВА
ИП АРУТЮНЯН АЛИК ХОРЕНОВИЧ
ООО "ИНТЕГРАЛ"
ИП СТЕЦЕНКО ЕЛЕНА ЛЕОНИДОВНА
ПАНТЮХОВА ТАТЬЯНА ИВАНОВНА
БАННИКОВ НИКОЛАЙ МИХАЙЛОВИЧ
ИП ШАПИРО МИХАИЛ РОМАНОВИЧ
ИЗМАЙЛОВ ЛЕВ ЮРЬЕВИЧ
ИП ЕПИФАНОВ ВЯЧЕСЛАВ ВИКТОРОВИЧ
ООО "КОМФОРД"
ООО "ЭКРАН-СЕРВИС"
АСАТРЯН ТАНЯ АРТАШОВНА
ИП Сапронова Г.Д.
МКУ "ЗАЩИТА И БЕЗОПАСНОСТЬ"
ООО "ЕЭС.ГАРАНТ"
ООО "КЭС"
САЯМОВА ЕЛЕНА ВЛАДИМИРОВНА
АО АО " РОСТОВОБЛФАРМАЦИЯ"
БЕЛОРУСЕВИЧ ВЯЧЕСЛАВ ПЕТРОВИЧ
ГАЛИЕВ АЛЕКСАНДР ВАЛЕРЬЕВИЧ
Индивидуальный предприниматель Гадзиев Никита Аршакович
ИП Харагоргиев Григорий Георгиевич
ИП Акопян Тигран Варданович
ИП Лукьянченко Лидия Георгиевна
МАКАРЧУК ВАЛЕРИЙ НИКОЛАЕВИЧ
ООО ООО "ТРАНСПОРТНЫЕ СИСТЕМЫ УПРАВЛЕНИЯ"
МБУ МБУ "ЦЕНТР ИТС"
ИП Татарский Владимир Иванович
ООО "ЮРИДИЧЕСКО-БУХГАЛТЕРСКОЕ АГЕНСТВО "ЮРОС"
ИП ХАРАГУРЬЯН СЕРГЕЙ ТЕВАТОСОВИЧ
КОЖЕВНИКОВ АНДРЕЙ АНАТОЛЬЕВИЧ
ИП АГАКИШИЕВ НАТИК СИЛЬЯН ОГЛЫ
ИП ИП ЧУРОВ ВИКТОР ЕВГЕНЬЕВИЧ
ИП ИП Кагиров В. Л-А
ИП КАШТАЛЯН СВЕТЛАНА АЛЕКСАНДРОВНА
ПАО "РОСТЕЛЕКОМ"
ИП МИРОШНИЧЕНКО АЛЕКСЕЙ ВИКТОРОВИЧ
ИП СТЕЦЕНКО ЕЛЕНА ЛЕОНИДОВНА
ИП Стеценко Елена Леонидовна
ООО Общество с ограниченной ответственностью "Цифровой Медиа-Борд"
ООО Общество с ограниченной ответственностью "Цифровой Медиа-Борд"
ООО Общество с ограниченной ответственностью "АПР-Сити/ТВД"
ИП Дадян Каринэ Аветисовна
ИП Дарбинян Норик Вахтангович
СУХОМЛИНОВ ВЯЧЕСЛАВ НИКОЛАЕВИЧ
ИП РАЦ НИКОЛАЙ НИКОЛАЕВИЧ
АО ПКФ "ПЕНТАПОЛЬ"
СУХОМЛИНОВ ВЯЧЕСЛАВ НИКОЛАЕВИЧ
ГАРАЖНЫЙ КООПЕРАТИВ "АВТО-2000"
ООО "СКАРТ-ПЛЮС"
ИП ПОРОЙКОВ АНДРЕЙ ВЛАДИМИРОВИЧ
ИП СУХОМЛИНОВ ВЯЧЕСЛАВ НИКОЛАЕВИЧ
БЕРДНИК ОЛЕГ ИВАНОВИЧ
ИП ТРОШКИНА ИРИНА ВИТАЛЬЕВНА
ООО "ЦИФРОВИЗАЦИЯ"
ИП ПАРЕМУЗОВ НИКИТА АРТЕМОВИЧ
ООО "РУССКАЯ ИНФРАСТРУКТУРНАЯ КОМПАНИЯ"
ИП СУХОМЛИНОВ ВЯЧЕСЛАВ НИКОЛАЕВИЧ
ООО Общество с ограниченной ответственностью "АПР-Сити/ТВД"
ИП Татарский Владимир Иванович
КАЗАРЯН СЕЙРАН САМВЕЛОВИЧ
ПАЕВСКАЯ ЕЛЕНА ПЕТРОВНА
ЕФИМЕНКО ОЛЬГА ИВАНОВНА
МИНЧЕНКОВА ИРИНА ПЕТРОВНА
ООО "КЭС"
МУСТАФАЕВА ЗАРЕМ ИБАДУЛАЕВНА
ИП КИСЛИЦА ЕЛЕНА ИВАНОВНА
ИП ЯВРУЯН СЕРЕЖА АРАМОВИЧ
ИП ДАДЕНКО ЕВГЕНИЙ ЕВГЕНЬЕВИЧ
РОСЛЯКОВА ВИКТОРИЯ ЮРЬЕВНА
ПОНИМАШ НАДЕЖДА АЛЕКСЕЕВНА
МУП "СТОЛОВАЯ N1" Г. РОСТОВА-НА-ДОНУ
АО "КОНВЕРСИЯ"
ИП Индивидуальный предприниматель Файнштейн Дмитрий Леонидович
ИП ШВАБ ВАДИМ ВАСИЛЬЕВИЧ
ДОБИНА НИНА НИКИТОВНА
ИП ФЕДОРОВ ВЛАДИМИР ВЛАДИМИРОВИЧ
ООО ООО "ГОРОД ВКУСА"
ООО Общество с ограниченной ответственностью "Форца!Груп-Р"
БЕЛЯЕВ ВЛАДИМИР ИВАНОВИЧ
АО "РАДОМ-Т"
ДИДОВИЧ ЛЮДМИЛА ВАСИЛЬЕВНА
ШТЫРИН СЕРГЕЙ СЕРГЕЕВИЧ
УУН "БИЗНЕС-ОФИС"
ЗЕЛИНСКАЯ ИРИНЕ ГУЛИКОЕВНА
ИП ЗВОЛЕНСКИЙ АНДРЕЙ ГЕННАДЬЕВИЧ
ИП КОСТЕНКО ЕЛЕНА ВЛАДИМИРОВНА
ООО "АГРОТОРГ"
ИП ЯНКОВА ВАЛЕНТИНА АЛЕКСАНДРОВНА
ОЗЕРОВА РАИСА ДМИТРИЕВНА
ООО "АПЕКС ПЛЮС"
АО ПКФ "ПЕНТАПОЛЬ"
САВИНА АННА ЮРЬЕВНА
ООО "ОПТИМА"
ИП ПРОНЧЕНОК ЕЛЕНА ВИКТОРОВНА
ООО "ФАКТОР"
ЧЕРВАТЮК ВАСИЛИЙ ВЛАДИМИРОВИЧ
ООО "АТЛАНТ"
ИП ИЛЬИНА СВЕТЛАНА ВАЛЕРИЕВНА
ООО "АПОЛЛОН"
ИП ДЕМИДЕНКО ВАЛЕНТИНА АЛЕКСАНДРОВНА
АНТЮФЕЕВ ВИКТОР АНАТОЛЬЕВИЧ
ООО "КЭС"
ООО ООО "ЮЖНАЯ СТРОИТЕЛЬНАЯ КОРПОРАЦИЯ"
ООО "ЭНЕРГОСБЫТОВАЯ КОМПАНИЯ "ЭНЕРГОСТАНДАРТ"
ИП НИКУЛЬШИН СЕРГЕЙ ВАЛЕРЬЕВИЧ
ИП АБАНЬКОВА ИРИНА ЮРЬЕВНА
АО "РОСТОВОБЛФАРМАЦИЯ"
КОЛЕСОВА ОЛЬГА ЕРВАНДОВНА
ГЮЛЬНАЗАРОВА ЭЛЬМИРА ЕФРЕМОВНА
ООО "АПР-СИТИ/ТВД"
ИП ФЕДОРЕЦ НАТАЛЬЯ НИКОЛАЕВНА
ДАВИДЕНКО Н.В., ДАВИДЕНКО В.В., ДАВИДЕНКО Ш.К.
ГСК КООПЕРАТИВ "МЕТАЛЛИСТ"
ООО "ПРАЙМ ТЕЛЕКОМ ЮГ"
ХАШХАЕВА ЕЛИЗАВЕТА ЮРЬЕВНА
ООО "ЛЕО"
ИП ИЛЬИНА СВЕТЛАНА ВАЛЕРИЕВНА
ООО Общество с ограниченной ответственностью "АПР-Сити/ТВД"
КОЛЕСНИКОВА ВАЛЕНТИНА ВАСИЛЬЕВНА
ООО "ПРОФСЕРВИСТРЕЙД"
ООО "МАГНИТЭНЕРГО"
ООО "ЭЛЕ-ГАЗ"
ИП ВРАЧ ЕКАТЕРИНА АЛЕКСЕЕВНА
ИП ПИСАРЕВА АННА АНДРЕЕВНА
ПОПОВА НИНА ИВАНОВНА
ИП КАЮКОВ ДМИТРИЙ АНАТОЛЬЕВИЧ
НИКАЛЮКИНА ИНГА НИКОЛАЕВНА
ИП СУХОМЛИНОВ ВЯЧЕСЛАВ НИКОЛАЕВИЧ
ИП БЕРЕЗОВСКИЙ АЛЕКСЕЙ БОРИСОВИЧ
ИП Тарадова Маргарита Сергеевна
ИП Индивидуальный предприниматель Дыбнер Анна Владимировна
ООО ООО "Промэнергосбыт"
АЛЛАХВЕРДЯН БОРИС ГЕОРГИЕВИЧ
ИП ПРОНЧЕНОК ЕЛЕНА ВИКТОРОВНА
ИП САПОЖНИКОВ АРСЕНИЙ ЮРЬЕВИЧ
ИП КОЛЕСНИКОВА ИРИНА ИГОРЕВНА
ООО "ПРОМЭНЕРГОСБЫТ"
ООО "МАГНИТЭНЕРГО"
АО Акционерное общество "Русская Инфраструктурная Компания"
ПЕТРОВА ЛЮДМИЛА ЕВГЕНЬЕВНА
ИП ЗУЙКОВ О. И.
ИП Золотарев Сергей Александрович
ИП КИРСАНОВ АЛЕКСЕЙ ВЛАДИМИРОВИЧ
ИП Индивидуальный предприниматель Сагателян Александр Альбертович
ООО "МТС ЭНЕРГО"
ООО Общество с ограниченной ответственностью "АПР-Сити/ТВД"
ИП РОМАНОВА НАТАЛИЯ ЭРИКОВНА
МКУ "СГК"
ИП БУРЛОВА ВИКТОРИЯ СЕРГЕЕВНА
ООО ООО "РОСТОК"
ИП СЫСОЕВА ЕЛЕНА АЛЕКСАНДРОВНА
ИП МАКСИМОВ АНДРЕЙ ВЛАДИМИРОВИЧ
ФИНЕНКО ВИТАЛИЙ АЛЕКСАНДРОВИЧ
ЛУШПЕНКО МАРИНА ПЕТРОВНА
ИП БАЗАВОВА НАТАЛЬЯ ВАДИМОВНА
ООО "КЭС"
ООО "КОМФОРД"
КИРИЛЛОВ АЛЕКСЕЙ ВЛАДИМИРОВИЧ
ООО Общество с ограниченной ответственностью "Цифровой Медиа-Борд"
ИП КОЛЕСНИКОВ МАКСИМ ВЛАДИМИРОВИЧ
ИП БАДАЛОВ ГЕОРГИЙ ЖОРАЕВИЧ
ООО ООО "ПАЛЛАДА"
ООО "АДАРЦ"
ООО "АПР-СИТИ/ТВД"
ИП ХБЛИКЯН АНАИДА АРСЕНОВА
ООО ООО "Траст-Маркет"
ПУДЕЯН МЕЛКОН ОВАНЕСОВИЧ
НИКУЛЬШИН СЕРГЕЙ ВАЛЕРЬЕВИЧ
ООО ООО "ПРАЙМ ТЕЛЕКОМ ЮГ"
ЖУРАВЛЕВ АЛЕКСАНДР ЕВГЕНЬЕВИЧ
ЯЦУХИН ЮРИЙ АЛЕКСЕЕВИЧ
СИДОРКИНА АНАСТАСИЯ СЕРГЕЕВНА
КАРПОЕВ ФЕДОР ВАСИЛЬЕВИЧ
ИП КРИВЦОВ АЛЕКСАНДР ГЕННАДЬЕВИЧ
ЖЕЛЕЗНОЙ ВАСИЛИЙ МИХАЙЛОВИЧ
ИП ЛЮТИКОВА НАТАЛЬЯ ВАСИЛЬЕВНА
ООО "ОРТО"
ООО "АЛЬФА-М"
ООО ООО "ПАЛЛАДА"
ИП СТРЕЛЬНИКОВА АЛЕКСАНДРА ИГОРЕВНА
ООО "ЗУБНАЯ КЛИНИКА"
ООО Общество с ограниченной ответственностью "АПР-Сити/ТВД"
ООО Общество с ограниченной ответственностью "АПР-Сити/ТВД"
ООО "ПРОМЭНЕРГОСБЫТ"
ГСК ГСК "ВЕТЕРАН"
ООО Общество с ограниченной ответственностью "АПР-Сити/ТВД"
КОРНЕЕВ НИКОЛАЙ ИВАНОВИЧ
ИП ХАРИТОНЕНКО ГАЛИНА ЮРЬЕВНА
МАКАРЧУК ТАТЬЯНА АЛЕКСЕЕВНА
ИП ГУНДУПЯН ЭДУАРД ВАРТЕРЕСОВИЧ
АО "ПОЧТА РОССИИ"
ИП ДОБИНА НИНА НИКИТОВНА
БАЙРАМОВА ЭСЬМИРА АДИЛЬ КЫЗЫ
ООО "МТС ЭНЕРГО"
ИП БАТАЖЕВА ЕЛИЗАВЕТА АДАМОВНА
ИП БОЙКО ЕКАТЕРИНА ВАЛЕРЬЕВНА
АЛЕКСАНДРОВ АЛЕКСАНДР НИКОЛАЕВИЧ
СЕДЫХ НИКОЛАЙ ВАСИЛЬЕВИЧ
ГАВРИЛОВА НАТАЛЬЯ ВАЛЕНТИНОВНА
ИП ЕЖОВА ГАЛИНА ИВАНОВНА
БОГАТЫРЕВ ГЕННАДИЙ ИНДРИСОВИЧ
ИП РОМАНОВА НАТАЛИЯ ЭРИКОВНА
ИП СОСНИЦКИЙ ЕВГЕНИЙ ГЕННАДЬЕВИЧ
МУРАИТИ ИННА ВЛАДИМИРОВНА
ИП КОМБАРОВА АННА САШКОВА
АБЫХВОСТОВ МИХАИЛ НИКОЛАЕВИЧ
ООО "КОМФОРД"
ИП ХРИПУН ВИКТОРИЯ ВИКТОРОВНА
ИП ВАЛОВ АЛЕКСАНДР ВЛАДИМИРОВИЧ
ООО "КОМФОРД"
ООО "КОМФОРД"
ИП ГУБАКОВ ГАРИК ВИКТОРОВИЧ
АНТОНОВ АЛЕКСАНДР ЮРЬЕВИЧ
ИП БЯЛЬСКАЯ СВЕТЛАНА ВИКТОРОВНА
ЯРОШЕВСКАЯ НАТАЛЬЯ БОРИСОВНА
ООО "БАЗИС"
ПАО "РОСТЕЛЕКОМ"
СОЛОГУБ АННА ВАЛЕРЬЕВНА, СЕТТАРОВ АЛЕКСАНДР ДЖЕСУРОВИЧ
БРУСОВА СВЕТЛАНА НИКОЛАЕВНА
ИП Индивидуальный предприниматель Землянский Сергей Валерьевич
ООО "КЭС"
ООО "МАГНИТЭНЕРГО"
ИП БАЛКАРОВА ФАТИМАТ АНИУАРОВНА
ИП БУРЛОВА ВИКТОРИЯ СЕРГЕЕВНА
ИП БУРЛОВА ВИКТОРИЯ СЕРГЕЕВНА
ИП БУРЛОВА ВИКТОРИЯ СЕРГЕЕВНА
ИП ИП ЗАТОНСКАЯ НАДЕЖДА ВЛАДИМИРОВНА
БАГДАСАРЯН К.Т., ЧОРИЯН В.М., АЙДИНОВА Л.Ф., ХАРАХАШЯН А.В.
ИВАНОВА АННА АЛЕКСАНДРОВНА
ХУРШУТЯН МАРИНА КИШИКОВНА
ООО "ПРОФСЕРВИСТРЕЙД"
ИП ПОДЛОЗНАЯ ЕВГЕНИЯ ЕВГЕНЬЕВНА
ООО ООО "Промэнергосбыт"
ГРАБАРОВА КСЕНИЯ НИКОЛАЕВНА
ООО "МАГНИТЭНЕРГО"
ООО ФИРМА "РУСЛАН"
ТУРБАНОВ ВИКТОР ВИКТОРОВИЧ
АО "РУССКИЕ БАШНИ"
ИП ДМИТРИШИН МИХАИЛ ВАСИЛЬЕВИЧ
ИП ДМИТРИШИН МИХАИЛ ВАСИЛЬЕВИЧ
ЧЕРНЫШЕНКО ИВАН ВЯЧЕСЛАВОВИЧ
ИП ЛУНЕВА ОЛЬГА СЕРГЕЕВНА
ООО "ПРОФСЕРВИСТРЕЙД"
ООО "АЛЬФА-М"
ИП КИПТЕВ ВИКТОР ГРИГОРЬЕВИЧ
ИП ШАРИФОВА ДЖЕЙРАН КАМАЛ КЫЗЫ
ВОЕННО-ОХОТНИЧЬЕ ОБЩЕСТВО СКВО
ИП ВАЛОВА НОННА АЛЕКСЕЕВНА
БУЛЬГИН АНАТОЛИЙ ЕВГЕНЬЕВИЧ
ООО Общество с ограниченной ответственностью "Научно-производственный центр "Интерьер"
ООО ООО " АЛЬФА-М"
ИП ГАПОНЕНКО М.В., КОРШИКОВ С.В.,
ИП Индивидуальный предприниматель Велиев Бахтияр Вагифович
КНЯЖЕВ АЛЕКСЕЙ ВЛАДИМИРОВИЧ
МУП АО "Меридиан-Юг"
ИП БУРЛОВА ВИКТОРИЯ СЕРГЕЕВНА
ООО "ПРОФСЕРВИСТРЕЙД"
БЕЛОРУСЕВИЧ ВЯЧЕСЛАВ ПЕТРОВИЧ
КЛИМОНТОВА А.В.
ЧЕРНИКОВ АЛЕКСАНДР ЮРЬЕВИЧ
ООО ООО "ЕЭС-ГАРАНТ" О
ООО "ЕВРО-АВТОМАТИКА"
МУ МЕЖРЕГИОНАЛЬНОЕ УПРАВЛЕНИЕ ФЕДЕРАЛЬНОЙ СЛУЖБЫ ПО РЕГУЛИРОВАНИЮ АЛКОГОЛЬНОГО РЫНКА ПО ЮФО
ООО "ЕЭС.ГАРАНТ"
ООО "МАГНИТЭНЕРГО"
ИП ЗИМОГЛЯДОВ МАКСИМ СЕРГЕЕВИЧ
КАШКА ОКСАНА АЛЕКСЕЕВНА
ИП МОРДУХОВИЧ КРИСТИНА ИГОРЕВНА
ООО "КП ЛОРК"
ООО "АУДИТ ЭКСПЕРТ"
ИП МОРДУХОВИЧ КРИСТИНА ИГОРЕВНА
ИП МОРДУХОВИЧ КРИСТИНА ИГОРЕВНА
ИП МОРДУХОВИЧ КРИСТИНА ИГОРЕВНА
ООО "ОЛАНС"
ООО "ОКРУЖНОЙ ЦЕНТР НОВЫХ МЕДИЦИНСКИХ ТЕХНОЛОГИЙ"
ООО ООО "НоваПак"
ГСК "ОКТЯБРЬ"
ИП КОЖЕВНИКОВ АНДРЕЙ АНАТОЛЬЕВИЧ
МКУ "ЗАЩИТА И БЕЗОПАСНОСТЬ"
ИП ХОДЫКИНА ТАТЬЯНА АЛЕКСЕЕВНА
ДМИТРИЕНКО НИНА АНАТОЛЬЕВНА
ИП ОВАКИМЯН АРТУР СЕРГЕЕВИЧ
ИП Букреев Владимир Викторович
ООО Общество с ограниченной ответственностью "АПР-Сити/ТВД"
ИП Токарева Мария Владимировна
ООО "КЭС"
ООО "МАГНИТЭНЕРГО"
ПАЩЕНКО СВЕТЛАНА НИКОЛАЕВНА
ООО Общество с ограниченной ответственностью "АПР-Сити/ТВД"
ИП ЕМЦЕВА РАИСА ВЛАДИМИРОВНА
ООО "КЭС"
ООО Общество с ограниченной ответственностью "АПР-Сити/ТВД"
БАГДАСАРОВА МАРИЯ ИВАНОВНА
ООО "ЭЛИТСТРОЙ"
ИП ИП МОИСЕЕВ Д.В.
ООО ООО "ЭСК "ЭНЕРГОСТАНДАРТ""
ИП ДЖАМАРДЯН АРТУР АРАМОВИЧ
ООО "КЭС"
ИП ЦЫГАНКОВ ВАДИМ АЛЕКСАНДРОВИЧ
АО "Почта России"
ИП НЕДОРУБ ВИТАЛИЙ АЛЕКСАНДРОВИЧ
ИП ОЧЕРЕТ ЮРИЙ ДМИТРИЕВИЧ
ИП ЛАВРЕНОВА АНАСТАСИЯ АЛЕКСАНДРОВНА
БАЙКЕЕВА ЛЮДМИЛА ВИКТОРОВНА
ООО "ФОРУМ-М"
ТАВАДЬЯН ЛАРИСА ПЕТРОВНА
ИП ВОИНОВ ОЛЕГ ВИТАЛЬЕВИЧ
ООО "АЛЬЯНС"
ПАСЕЧНИКОВ БОРИС ИВАНОВИЧ
ГОФМАН ИГОРЬ ЛЕОНИДОВИЧ
ИП ЧУМАКОВ АЛЕКСАНДР НИКОЛАЕВИЧ
ИП МЯСНИКОВА ЛАРИСА ИВАНОВНА
ИП НИКИТЕНКО СВЕТЛАНА ГЕОРГИЕВНА
БАБИЕВ ВЛАДИМИР АЛЕКСАНДРОВИЧ
ИВАХНЕНКО СЕРГЕЙ АНАТОЛЬЕВИЧ
ФЕДОСОВ АЛЕКСАНДР ГРИГОРЬЕВИЧ
БАБИЕВ ВЛАДИМИР АЛЕКСАНДРОВИЧ
ООО ООО "ЭСК "ЭНЕРГОСТАНДАРТ""
ООО ООО "ЭСК "ЭНЕРГОСТАНДАРТ""
ЧЕБОТАРЕВА ИРИНА АЛЕКСАНДРОВНА
ИП БАРЕЕВА ИЛЬМИРА ХАМЗЯЕВНА
АРУТЮНЯН АЛИК ХОРЕНОВИЧ
БЕРДИК АНДРЕЙ ГЕОРГИЕВИЧ
КАЗАРЯН АРМИНЕ САМВЕЛОВНА
ИП НЕФЕДОВ ГЕННАДИЙ АЛЕКСАНДРОВИЧ
ПЕТРОВ ГРИГОРИЙ ВЛАДИМИРОВИЧ
СТРИК МОРИС МОРИСОВИЧ
ООО "РТС"
МОДЕБАДЗЕ БАДРИ КЛИМЕНТЬЕВИЧ
ИП АНТОНЕНКО ЮРИЙ ПЕТРОВИЧ
ПАШКОВ ОЛЕГ КОНСТАНТИНОВИЧ
ИП СУХОМЛИНОВ ВЯЧЕСЛАВ НИКОЛАЕВИЧ
ХУРШУТЯН МАРИНА КИШИКОВНА
БАГИЕВ ФАРМАН ИБРАГИМ
ИП КАЗАРЬЯН СЕРГЕЙ ДАВИДОВИЧ
ООО ООО "ЭСК "ЭНЕРГОСТАНДАРТ""
ИП ПОПОВ М.А.
ИП ЧИЖИК ОЛЕСЯ НИКОЛАЕВНА
ООО ООО "Промэнергосбыт"
КОСЯКОВА НАТАЛЬЯ ВЛАДИМИРОВНА
ГЕЛАС РОМАН ВАЛЕРЬЕВИЧ
ЩЕТИНЦЕВА ЕЛЕНА ВАСИЛЬЕВНА
ИСКАНДЕРОВА ВЕРОНИКА АЛЬФРЕДОВНА
ООО "ГЕРМЕС-ДОН"
ХРИМЛИЕВ СЕРГЕЙ СТЕПАНОВИЧ
ИП ВЕРЕМЬЕВА ГАЛИНА ФЕДОРОВНА
ООО "ЦЕНТР ФУНКЦИОНАЛЬНОЙ МЕДИЦИНЫ"
ИП ТОВМАСЯН ХАЧАТУР СОСИКОВИЧ
АО ПКФ "ПЕНТАПОЛЬ"
ДУДНАКОВ ВИТАЛИЙ ЮРЬЕВИЧ
ООО "АПР-СИТИ/ТВД"
ИП ГУКАСЯН МЕЛАНЯ ЗАКАРОВНА
ИП АСЛАНЯН ГЕВОРГ ЮРИКОВИЧ
ЦЫГАНКОВ АРКАДИЙ ЕВГЕНЬЕВИЧ
ТИСЛЕНКО АЛЕКСАНДР ВИКТОРОВИЧ
ООО "ИНТЕГРАЛ"
НЕФЕДЬЕВ АЛЕКСАНДР АНДРЕЕВИЧ
ООО "ИНТЕГРАЛ"
ООО "ГЛОРИЯ-92"
ИП Алоян Карен Айкович
РУСАДЗЕ ВИКТОРИЯ ВИКТОРОВНА
ООО "КЭС"
АО КБ "РАДИАН"
БАРИЛОВА ЕЛЕНА СЕРГЕЕВНА
АРСЛАНОВА ЕЛЕНА ВИТАЛЬЕВНА
БУЗОВЕРОВА ИРИНА НИКОЛАЕВНА
РУДНИК ЛАРИСА АЛЕКСЕЕВНА
ИП НЕВЕДРОВА ЛАРИСА ФЕДОРОВНА
ПАК ВЯЧЕСЛАВ АЛЕКСЕЕВИЧ
ДАВИДЯН АЛЕКСАНДР АЛЕКСАНДРОВИЧ
БЕРЛИЗОВА МАРИНА ГЕОРГИЕВНА
ИП КИСТОВ ВЛАДИМИР ГЕННАДЬЕВИЧ
ИП ТИМОФЕЕНКО ЛИДИЯ НИКОЛАЕВНА
ИП ТОВМАСЯН АРТУР ХАЧАТУРОВИЧ
МУРТАЗОВА ЛАЛЕЗАР ДЕМИРБЕКОВНА
СТУМАЙТИС АНДРЕЙ ВИТАЛЬЕВИЧ
ООО "КРЕДО- ИНВЕСТ"
ООО "ПРОМЭНЕРГОСБЫТ"
ФГБУ "ЦЖКУ" МИНОБОРОНЫ РОССИИ
КАЗАРЬЯН СЕРГЕЙ ДАВИДОВИЧ
ИП БАУТКИНА ТАМАРА ВАСИЛЬЕВНА
ИП Овакимян Сережа Альбертович
ООО ФИРМЕННЫЙ МАГАЗИН 9 "СТАРТ"
ООО "АГРОТОРГ"
ООО "АПР-СИТИ/ТВД"
ИП АБАЧАРАЕВ БУХАРИ САНИЕВИЧ
ИП СРЕТЕНСКАЯ КСЕНИЯ АЛЕКСЕЕВНА
ИП ЩАСЛИВЫЙ ВЛАДИМИР ВЛАДИМИРОВИЧ
ООО "ПРАЙМ ТЕЛЕКОМ ЮГ"
ООО ООО "Промэнергосбыт"
ЛАВРОВ АНДРЕЙ ЕВГЕНЬЕВИЧ
ОАО АКЦИОНЕРНОЕ ОБЩЕСТВО "ЭР-ТЕЛЕКОМ ХОЛДИНГ"
ЖУКОВА МАРИНА ЮРЬЕВНА
ЗЕЛИНСКАЯ ИРИНЕ ГУЛИКОЕВНА
МУ МЕЖРЕГИОНАЛЬНОЕ УПРАВЛЕНИЕ ФЕДЕРАЛЬНОЙ СЛУЖБЫ ПО РЕГУЛИРОВАНИЮ АЛКОГОЛЬНОГО РЫНКА ПО ЮФО
ИП ГАЙДЕНКО СЕРГЕЙ ВИКТОРОВИЧ, ГАЙДЕНКО СВЕТЛАНА ВИКТОРОВНА
ИП МИНАСЯН ЮЛИЯ ЮРЬЕВНА
ИП ШАТИЛОВ МАКСИМ АЛЕКСАНДРОВИЧ
ИП ПРОНЧЕНОК Е.В.
ООО ООО"АРМАДА"
ГК "БАЙКАЛ"
ООО Общество с ограниченной ответственностью "СК Альянс"
ТРИШИН РУСЛАН АНАТОЛЬЕВИЧ
ООО "АУДИТ ЭКСПЕРТ"
ЛОПАТИН АНДРЕЙ ВИКТОРОВИЧ
ИП Бирюк Александр Андреевич, Долгушина Мария Андреевна, Бирюк Екатерина Тимофеевна
ИП ДОЛЬНИК ОЛЕГ ВЛАДИМИРОВИЧ
ИП ЩЕРБАКОВ МАКСИМ АНДРЕЕВИЧ
КАРПОЕВ ФЕДОР ВАСИЛЬЕВИЧ
ООО "ЭЛЕ-ГАЗ" ОК
ООО Общество с ограниченной ответственностью "АПР-Сити/ТВД"
ООО "ТЕХНОИНВЕСТ"
ПАХАНЬЯН ОЛЬГА ВАСИЛЬЕВНА
ИП Индивидуальный предприниматель Ризаев Али Алексеевич
ИП СКВИРКО ВАЛЕНТИНА ВЛАДИМИРОВНА
ИП ТОВМАСЯН АРТУР ХАЧАТУРОВИЧ
ООО "ПРОФСЕРВИСТРЕЙД"
ИП ГАЙДАЕНКО ВЛАДИСЛАВ ВЛАДИСЛАВОВИЧ
ИП БАЛАКАЙ ИЛЬЯ ВЛАДИМИРОВИЧ
ИП Индивидуальный предприниматель Казарян Карэн Тигранович
ООО "РСТ-РО"
ООО Общество с ограниченной ответственностью "СК Альянс"
ИП ТЫШЛАНГОВ ЯКОВ КАРПОВИЧ
ООО "ЕЭС.ГАРАНТ"
ООО "ЮГПРОД"
ООО "ЮГПРОД"
ИП ЧУПРАКОВ АНДРЕЙ ВАЛЕНТИНОВИЧ
ООО "РОСТХОЛОД"
ООО "ЕЭС-Гарант"
ООО "Промэнергосбыт"
ООО "Промэнергосбыт"
Абрамов Артур Николаевич
Автокооператив "Ветерок-1"
Арушанян Аля Апресовна
Гаражно-строительный кооператив СКАГ №4
Гаражный кооператив "Лада"
Джавадов Мурадхан Ахмедханович
Землякова Валентина Николаевна
ИП Ерышева Татьяна Николаевна
ИП Оганесян Ваагн Вардгесович
ИП Федосенко Виктор Михайлович
Ислам-Заде Мовсун Магамедали оглы
Кравцова Татьяна Михайловна
Кузнецов Геннадий Валерьевич
Меграбян Валерий Генрикович
ООО "Агропродторг"
ООО "Агропродторг"
ООО "ЕЭС. ГАРАНТ"
ООО "ПраймТелекомЮг"
ООО "ПРОФСЕРВИСТРЕЙД"
ООО "РОСТТОРГ"
Полякова Анжела Эдуардовна
Бородин Дмитрий Дмитриевич
Гетто Татьяна Дмитриевна
ИП Демиденко Алина Сергеевна
ИП Хайхян Татьяна Григорьевна
Пакус Олег Игоревич
ООО "ЕЭС. ГАРАНТ"
ООО "Зодиак"
</t>
  </si>
  <si>
    <t>Л-722</t>
  </si>
  <si>
    <t xml:space="preserve">ИВАШКО О.А.
ПОПОВА ТАТЬЯНА АЛЕКСЕЕВНА
ПУБЛИЧНОЕ АКЦИОНЕРНОЕ ОБЩЕСТВО "СБЕРБАНК РОССИИ"
ИП ИП ИВАНОВА НАТАЛЬЯ АНАТОЛЬЕВНА
МИТЬКО НАДЕЖДА НИКОЛАЕВНА
ООО РОСТОК
ИП ИП ЗАБЕЛИН КИРИЛЛ НИКОЛАЕВИЧ
ООО ООО "ЛУКОЙЛ-РОСТОВЭНЕРГО"
ООО "Профсервистрейд"
ООО "АРМАДА"
Аскерова Альфия Юнировна
Короткова Наталья Сергеевна
Паунов Иван Федорович
АВТОКООПЕРАТИВ "ПОБЕДА"
ООО "НОВАЦИЯ"
Приход храма преподобного Серафима Саровского г.Ростова-на-Дону
ООО "Профсервистрейд"
ООО "КЭС"
Кольцова Юлия Александровна
ШОПА Е. В.
САРУХАНЬЯН КАРИНА ГЕОРГИЕВНА
МАЖАРЦЕВ ПАВЕЛ НИКОЛАЕВИЧ
АХУНДОВ АЛЛАХВЕРДИ МИРЗАГА ОГЛЫ
ООО ООО "МАГНИТЭНЕРГО"
НОЖКИН АНАТОЛИЙ ВАСИЛЬЕВИЧ
ООО "КЭС"
ООО "РУНИ"
Ульянченко Денис Анатольевич
ООО ООО "МАГНИТЭНЕРГО"
САХАРЧУК ВАСИЛИЙ ДМИТРИЕВИЧ
ООО Алекс
ВАРТАНЯН ГОАРИНЭ АРШАЛУЙСОВНА
ООО ООО "МАГНИТЭНЕРГО"
Бабиев Владимир Александрович
ИП ИП Белоглазов Анатолий Валерьевич
БУДКО М.П.
ООО ООО "ОРИОН-ГАРАНТ"
ИП ИП ТАВАКАЛЯН ЦОВИК ВОСКАНОВНА
АЛАСАНИЯ НИНО ИЛЬИНИЧНА, АРУТЮНЯН СЕРГЕЙ КАРУШЕВИЧ
ООО ООО "АПР-Сити/ТВД"
ООО «Электроинструмент»
МУП "РТК"
БОРДИКОВА Н.И.
ООО ООО "Энергосбыт Юга"
ООО "КЭС"
ООО "СИРИУС"
ИП Вартанян Анна Бениковна
ИП Алоян Александр Гарникович
ООО ООО "АГРОТОРГ"
УМТ И ХО ГУВД РО
ООО "КЭС"
ООО ООО "МАГНИТЭНЕРГО"
НУРМАГАМЕДОВ ШАМИЛЬ ГАДЖИАЛИЕВИЧ
ИП ФЕДОРЕНКО В.М.
ИП ИП БУРДИКОВ АЛЕКСАНДР ВАСИЛЬЕВИЧ
Фаустова Е.В.
ИП Аронов Григорий Эдуардович
ООО "Технолоджи"
АКЦИОНЕРНОЕ ОБЩЕСТВО "СТРЕЛКОВЫЙ КОМПЛЕКС ПЕРЕСВЕТ"
РОСТОВСКОЕ ЕПАРХИАЛЬНОЕ УПРАВЛЕНИЕ
АВТОКООПЕРАТИВ "ДНЕПР"
Кузнецова Лариса Михайловна
ООО "Профсервистрейд"
ООО ООО "МАГНИТЭНЕРГО"
ООО "Библиотека"
ООО ООО "РОСТОВЕЦ"
ИП ИП ДЕДУХ РОМАН АЛЕКСЕЕВИЧ
ЗАО "ДОНТЕХСВЯЗЬ"
Боровинский Александр Юрьевич
БЕЛЯНСКИЙ АЛЕКСАНДР СЕРГЕЕВИЧ
ИП Меликян Мэри Артуровна
РЕПЯХ МИХАИЛ СЕРГЕЕВИЧ
ООО ООО "КРИСТАЛЛ-С"
МЕЛКУМЯН НАИРА КАРЛЕНОВНА
ГРУШИН О.П.
ИП ИП Тлиашинов Олег Суфиянович
КУПРО АЛЕКСАНДР ПЕТРОВИЧ
ГЕРАСИМОВ АЛЕКСАНДР ВАСИЛЬЕВИЧ
ООО "АПР-Сити/ТВД"
ИП СИТНИКОВ Г.И.
СКОТНИКОВА С.В.
ПЕТРОВ ЮРИЙ АЛЕКСЕЕВИЧ
ИП Селезнева Елена Сергеевна
ТАРАТУТА ДМИТРИЙ ЕВГЕНЬЕВИЧ
ООО "КЭС"
Арутюнян Сероб Самвелович
ИП ИП АРОНОВ ГРИГОРИЙ ЭДУАРДОВИЧ
Молчанов Максим Александрович
ООО "КЭС"
Фаргер Сергей Викторович
ООО "ЧЕРЕМУШКИ-ЮГ"
ООО ООО "АПР-Сити/ТВД"
ИП ВОРОНОЙ СЕРГЕЙ ПЕТРОВИЧ
ИНДИВИДУАЛЬНЫЙ ПРЕДПРИНИМАТЕЛЬ АГАМОВА ЧРАХАЛУМ РАМАЗАНОВНА
ТСН ТСН "ТОРГОВЫЙ ЦЕНТР СТАЧКИ"
ООО ТПП "ТАТЬЯНА"
ООО "Профсервистрейд"
ЗАО АКЦИОНЕРНОЕ ОБЩЕСТВО "ЭР-ТЕЛЕКОМ ХОЛДИНГ"
ИП ИП АХМЕДОВА МАРГИЗАТ МУСАЕВНА
ИП Соболев Евгений Александрович
Зерчукова Инна Владимировна
АО "Русская Инфраструктурная Компания"
ООО "О-СИ-ЭС-ЮГ"
БОЙКО НАТАЛЬЯ ЛЕОНИДОВНА
Молчанова Оксана Николаевна
:ООО "ВАШ ДОМ"
ИП БЕЛОВ Э.А.
ООО "КЭС"
ИП ИП Монахова Екатерина Омаровна
ПУБЛИЧНОЕ АКЦИОНЕРНОЕ ОБЩЕСТВО "СБЕРБАНК РОССИИ"
ИП ДЕМЧЕНКО СВЕТЛАНА НИКОЛАЕВНА
ЧАЙНИКОВ АЛЕКСАНДР АНАТОЛЬЕВИЧ
ТЕВТАДЗЕ Д.М.
ИП Пономарев Виталий Александрович
ООО "ТОРГОВЫЙ ДОМ "ПАРОН"
ООО "КЭС"
ООО ООО "ЕЭС.ГАРАНТ"
ЯНЧЕНКО АЛИСА АЛЕКСАНДРОВНА
ООО "КЭС"
ООО "РОСТОВОТДЕЛСТРОЙ"
ИП Закарян Владимир Александрович
ООО ООО "ПраймТелеком Юг"
ООО "КЭС"
ИП КЛИМОНИЧ С.В., ЛЯПИН В.Л.
АФАНАСЬЕВА И.А.
ООО "Цифровой Медиа-Борд"
ООО "ШИПКА"
ИП ТИРАЦУЯН ЕЛЕНА ВИКТОРОВНА
ИП ИП Амиргамзаев Магомед Убайдулаевич
ООО "АПР-Сити/ТВД"
ООО "ЮНИС"
ИП ИП Осипов Олег Владимирович
Галкина Анна Валерьевна
ООО "ВАЛГАЛ"
ООО ООО "МАГНИТЭНЕРГО"
СКРЯБИНА ОКСАНА АЛЕКСАНДРОВНА
БАРАБАНОВ ОЛЕГ ВАЛЕРЬЕВИЧ
ИП ИП ИВАНОВ МИХАИЛ ВЛАДИМИРОВИЧ
ООО ООО "РУСЭНЕРГОСБЫТ"
ИП ИП ИВАНОВА НАТАЛЬЯ АНАТОЛЬЕВНА
ВОДЯНИК ВИТАЛИЙ ФЕДОРОВИЧ
ООО ООО "ГАРАНТ ЭНЕРГО"
ООО ООО "ТРАСТ-МАРКЕТ"
Коваленко Алексей Владимирович
ООО ООО "ПАЛЛАДА"
ЗАО ЗАО "ДОНОБУВЬ"
ООО ООО "Ростовский завод плавленных сыров"
ООО ООО "Ростовский завод плавленных сыров"
ООО Алекс
ИП Толмачев Денис Вячнславович
МУП "РТК"
АКОПЯН АРМЕН ТАРИЕЛОВИЧ
ИП ИП Тюрморезов Александр Викторович
БАБАЯН С.В.
Волков Михаил Игоревич
Гаспарян Мариам Левоновна
ЗАО "РУССКИЕ БАШНИ"
АРАСЛАНОВ СЕРГЕЙ КАСИМОВИЧ
ООО ООО "МАГНИТЭНЕРГО"
ИП БОЛОТКОВ АНЗОР ЮРЬЕВИЧ
ИП ДИБРОВЕНКО СВЕТЛАНА МИХАЙЛОВНА
ИП Дмитриева Мария Александровна
ИП ИП Данелян Андраник Рубенович
ИП ИП Зайцев Владислав Викторович
ИП ИП Перепелкин Геннадий Евгеньевич
ИП КОЛДУНОВА ЛЮДМИЛА ВЛАДИМИРОВНА
ИП КОЧКАНЯН Е.А.
ИП Сухомлинов Вячеслав Николаевич
ИП ТЕРЕЩЕНКО ВЛАДИМИР ВИКТОРОВИЧ
ИП ФОМИН АНАТОЛИЙ НИКОЛАЕВИЧ
ИП Хачатурова Ламара Гургеновна
Исмаилов Роман Гасанович
ИП Тышлангов Яков Карпович
Кирпилева Ирина Владимировна
Коваленко Алексей Владимирович
Коваленко Алексей Владимирович
КОЛЕСНИК АЛЕКСАНДР НИКОЛАЕВИЧ
КРИВЕНКО АННА АЛЕКСАНДРОВНА
Малышев Сергей Геннадьевич
ООО "АПР-Сити/ТВД"
ООО "АПР-Сити/ТВД"
ООО "АПР-Сити/ТВД"
ООО "КЭС"
ООО "КЭС"
ООО ООО "МАГНИТЭНЕРГО"
ООО ООО "ПраймТелеком Юг"
ООО ООО "ПраймТелеком Юг"
ООО ООО "ПраймТелеком Юг"
ИП САВВИДИ ДАНИЛ АНАНЬЕВИЧ
ООО ООО "ПраймТелеком Юг"
ООО ООО "ПраймТелеком Юг"
ООО ООО "РОСТОВЕЦ"
ООО ООО "Северный"
ИП ИП Коваленко Николай Алексеевич
ООО "Сбытовая компания Юг"
ООО "Социальная Аптека Ростов"
ООО "СТАНДАРТ-1"
ИП ИП Бондарь Дмитрий Владимирович
ООО "Цифровой Медиа-Борд"
ООО "Цифровой Медиа-Борд"
ПОПОВА Л.В.
РЕШЕТНЯК СЕРГЕЙ ВИКТОРОВИЧ
ХОДЫРЕВ Ю.Г.
ЦАПКО РАИСА АФАНАСЬЕВНА
ЧЕРТОВ ВЯЧЕСЛАВ ВИКТОРОВИЧ
АБДУЛАЕВА ЕЛЕНА АРАМАИСОВНА
ВАЙЧУНАС ЛЮДМИЛА ГРИГОРЬЕВНА
ИП ПЕЛИПЕНКО ЛЮБОВЬ НИКОЛАЕВНА
ИП АНДОНОВА ЛАДА ЮРЬЕВНА
ПИТИРЯКОВ АЛЕКСАНДР ВЛАДИМИРОВИЧ
ГАЛУСТЯН ГАГИК НОРИКОВИЧ
ИП ИП Марченко Анастасия Евгеньевна
АБАЧАРАЕВА НЕЛЛЯ ЛАЗАРЕВНА
ООО ООО "АПР-Сити/ТВД"
ООО ООО "АПР-Сити/ТВД"
ООО ООО "МАГНИТЭНЕРГО"
ООО ООО "МАГНИТЭНЕРГО"
ООО ООО "ПАЛЛАДА"
ООО ООО "СВИВ"
ТЕРЕШКИНА ЕЛЕНА НИКОЛАЕВНА
ЗАО "РУССКИЕ БАШНИ"
ИП ИП Погосян Нателла Володяевна
ИП КОСТЕНКО ИВАН ИВАНОВИЧ
ИП ПОНОМАРЕВ АЛЕКСЕЙ АЛЕКСАНДРОВИЧ
ИП Харин Сергей Иванович
КНИЖНИКОВА ТАТЬЯНА ВАСИЛЬЕВНА
ИП Сурнина Мария Владимировна
ООО "РАССВЕТ"
А/К "СОКОЛ"
АВАКЯН ВЕНЕРА ШМАВОНОВНА
ИП ШИШКИН ВАЛЕРИЙ МИХАЙЛОВИЧ
ВЕРТИЙ К.Н
Евдокимова Амелия Андреевна
ИНАТАЕВА ЛЮБОВЬ НИКОЛАЕВНА
ИП Быковский Владимир Алексеевич
ИП ВАЛОВ АЛЕКСАНДР ВЛАДИМИРОВИЧ
ИП ИП ДЕМИДЕНКО А.В.
ИП ИП Кириченко Лев Дмитриевич
ИП ИП Потапов Герман Игорьевич
ИП ИП Черекаев Алексей Алексеевич
ИП МАРКИТАНТОВА ВЕРА ВИКТОРОВНА
ИП НОЖКИНА ГАЛИНА ИВАНОВНА
ИП ОСТРИКОВ СЕРГЕЙ ЮРЬЕВИЧ
ИП ПРИХОД ХРАМА СВЯТОЙ ТРОИЦЫ
ИП ТИТИРКО ЕКАТЕРИНА ЮРЬЕВНА
ИП ЯШЛЯН А.В.
Киселева Жанна Петросовна
МАРЧЕНКО АНДРЕЙ ВЛАДИМИРОВИЧ
МИРОШНИЧЕНКО ЛЮБОВЬ АНДРЕЕВНА
ООО "Диалог Коннект"
ООО "КЭС"
ООО ООО "КЭС"
ООО "КЭС"
ООО ООО "МАГНИТЭНЕРГО"
ООО ООО "МАГНИТЭНЕРГО"
ООО ООО "НЭК"
ООО "Промышленная энергосбытовая компания"
ООО "РУНИ"
ИП Вартанян Анна Бениковна
ООО "ФАКТОР"
ООО "ЮНА", ЗАО "ИНТЕРЮНА"
РОСТОВКИЙ ОБЛПОТРЕБСОЮЗ
САВЧЕНКО В.Ф.
САМОХВАЛОВ СЕРГЕЙ НИКОЛАЕВИЧ
УСОВ СТАНИСЛАВ НИКОЛАЕВИЧ
ФАБРЫЙ ВИТАЛИЙ АЛЕКСАНДРОВИЧ
Хашба Виктор Шамилович
ХБЛИКЯН КАРАПЕТ АРШАЛУИСОВИЧ
ЧОУ СШ "Азъ Буки Веди"
Шкурат Татьяна Павловна
АВТОКООПЕРАТИВ "РАССВЕТ"
ООО "Сбытовая компания Юг"
ООО "КЭС"
АО "Русская Инфраструктурная Компания"
БОГУШЕВА СВЕТЛАНА ВИТАЛЬЕВНА
ГСК "КВАНТ"
ДОМАСКИНА ВИКТОРИЯ ВАЛЕРЬЕВНА
ИП Белянцев Юрий Викторович
ИП ИП Байрамов Бахман Аладдин оглы
ИП ИП Байрамов Бахман Аладдин оглы
ИП ИП Доценко Вадим Игоревич
ИП ИП Карапетян Арестак Рафаэлович
ИП ИП Карапетян Арестак Рафаэлович
ООО "КЭС"
ИП ИП ОСТАПУЩЕНКО СВЕТЛАНА ИГОРЕВНА
ИП ИП Погосян Нателла Володяевна
ИП ИП Федоценков Тимур Александрович
ИП ИП ХБЛИКЯН АНАИДА АРСЕНОВНА
ИП Клейносов Яков Владимирович
ИП ЛЯШЕНКО М.А.
ИП Мельников Иван Владимирович
ИП МОРОЗОВА А.Ю.
ИП ХИЖНЯК С.В.,ХИЖНЯК Е.А.
ООО "ПУНКТ Е"
КОНОПЛЕВ ВЯЧЕСЛАВ ВИКТОРОВИЧ
КУХАЛЕИШВИЛИ Б.М.
МИТЬКО НАДЕЖДА НИКОЛАЕВНА
СИЧИНАВА АНЖЕЛИКА ГЕОРГИЕВНА
ОАО ПАО "ТНС энерго Ростов-на-Дону" Ростовское МО
ООО "ЩИТ Р"
ООО АПЕКС ПЛЮС
ИП АНДРЕЙКО ЕВГЕНИЙ ДМИТРИЕВИЧ
ООО "КЭС"
ООО "НАТА"
ООО ООО "АГРОТОРГ"
ООО ООО "АПР-Сити/ТВД"
ООО ООО "АПР-Сити/ТВД"
ООО "КЭС"
ООО ООО "МАГНИТЭНЕРГО"
ООО ООО "МАГНИТЭНЕРГО"
ИП БОРИСОВ А.Л
ООО ООО "МЕРКУРИЙ"
ООО ООО "ОРАНЖ"
ООО ООО "Прометей"
ООО ООО "СЗ КСМ-14 Строй"
ИП КЛИМОНИЧ С.В., ЛЯПИН В.Л.
ООО ООО "Энергосбыт Юга"
ООО ООО "МАГНИТЭНЕРГО"
Региональная общественная организация РЕГИОНАЛЬНОЕ ОТДЕЛЕНИЕ ОБЩЕРОССИЙСКОЙ ОРГАНИЗАЦИИ ДОСААФ РОССИИ РО
Региональная общественная организация РЕГИОНАЛЬНОЕ ОТДЕЛЕНИЕ ОБЩЕРОССИЙСКОЙ ОРГАНИЗАЦИИ ДОСААФ РОССИИ РО
Исаева Елена Ивановна
ИП Карташов Сергей Николаевич
ООО "АГРОИНВЕСТ"
ООО "ВИД"
ООО ООО "МАГНИТЭНЕРГО"
ООО "УК СОКОЛ-ЭНЕРГОСБЫТ"
ИП Серая Маргарита Игоревна
ИП Сухомлинов Вячеслав Николаевич
ООО "КЭС"
ООО "КЭС"
ООО "ЗВЕЗДОЧКА"
ООО ООО "МАКСИМУС"
ХАЧАТУРЯН МИХАИЛ КАРЕНОВИЧ
ООО ООО "МАГНИТЭНЕРГО"
ООО ООО "ЛУКОЙЛ-РОСТОВЭНЕРГО"
ООО РОСТОК
Акционерное общество "Меридиан-Юг"
БЕРЕЖНОЙ Н.В.
БОЙКО ВЕРА ОЛЕГОВНА
ИП ИП Новикова Оксана Александровна
ВЕРТИЙ Ю.М.
ВОСКАНОВ АЛЕКСАНДР АРТАШЕСОВИЧ
ГАЛВАДЖЯН ДЖОРДЖ АРТАШЕСОВИЧ
Григорьева Анастасия Константиновна
Дмитрюк Игорь Маратович
ДОРОШЕНКО Е.А.
ДУБРОВ С.С.
ЗАО "ФАРМАКТИВ"
ИП АФАНАСЬЕВ А.А.
ИП БОРИСОВА Т.К.
ИП Восканян Роман Олегович
ИП ГАДЗИЯН КНАРИК ГРИГОРЬЕВНА
ООО "ФАКТОР"
ИП ИП Губаков Гарик Викторович
ИП ИП ТИХОНЕНКО АЛЕКСАНДР НИКОЛАЕВИЧ
ИП КОВАЛЕНКО ВЛАДИМИР АЛЕКСЕЕВИЧ
ИП КОВТЫРИН П.Е.
ИП КОЗАРЕНКО ЕЛЕНА АЛЕКСАНДРОВНА
ИП Кужелев Игорь Дмитриевич
ИП Лотохова Лилия Алексеевна
ИП Миненко Петр Леонидович
ИП Палоян Карина Владимировна
ИП РОЖКО В.Ю.
ИП САМОХВАЛОВА О.В.
ИП Седых Михаил Васильевич
ИП Тищенко Екатерина Владимировна
ИП ФЕДОРЕНКО В.М.
КИРИЧЕНКО Т.И.
КОВАЛЕНКО А.В.
Коваленко Алексей Владимирович
КОВАЛЕНКО В.В.
КОЖЕНЦЕВ СЕРГЕЙ ГЕНАДЬЕВИЧ
ИП ЛАЗУТКИН АЛЕКСЕЙ АЛЕКСЕЕВИЧ
МЕЛЬНИК АЛЕКСАНДР ГЕОРГИЕВИЧ
МНАЦАКАНЯН ЗАРИНЕ ЭДИКОВНА
МУСАКАЕВА ЖАННА АВАКОВНА
МУ "ЦЕНТР БЕЗНАДЗОРНЫХ ЖИВОТНЫХ"
ИП Саркисянц Джорж Ашотович
ООО "АГРОТОРГ"
ООО "АРМАДА"
ООО "АРТ МЕД"
ООО "Дженерал Алко Компани"
ООО "КЭС"
ООО "КЭС"
ООО "КЭС"
ООО "МД"
ООО "МТС Энерго"
ООО "МТС Энерго"
ООО "Нурмоторс"
ООО "ОНИКС"
ООО ООО "Альфа-М"
ООО ООО "ЕЭС.ГАРАНТ"
АО "РН-РОСТОВНЕФТЕПРОДУКТ"
ООО ООО "МАГНИТЭНЕРГО"
ООО ООО "МАГНИТЭНЕРГО"
ООО ПКФ "ТОПАЗ"
ООО "ПОЛЯНА"
ООО "Профсервистрейд"
ООО "РН-ЭНЕРГО"
ИП ГРЕЧАЧИН ЕВГЕНИЙ ПЕТРОВИЧ
ООО "ФФМ 11"
ООО "ЭнергоФинанс"
ГРИМОВА АННА ВАЛЕРЬЕВНА
Приход храма преподобного Серафима Саровского г.Ростова-на-Дону
ПУБЛИЧНОЕ АКЦИОНЕРНОЕ ОБЩЕСТВО "СБЕРБАНК РОССИИ"
РАЗРАЗЛАДИНА АЛИСА ВЛАДИМИРОВНА
РЕТУНСКАЯ Е.И.
СЕМЫНИНА ЛЮБОВЬ НИКОЛАЕВНА
СТАНЕЦКИЙ АНАТОЛИЙ ФРАНЦЕВИЧ
СУХОВ А.А.
ТРЕЩЕВ ВИКТОР СЕРГЕЕВИЧ
Филимонова Анастасия Сергеевна
ФИЛИППОВ ВЛАДИМИР ГЕННАДЬЕВИЧ
ЦЕРКОВЬ ХРИСТА СПАСИТЕЛЯ
ШОПА ЕЛЕНА ВЛАДИМИРОВНА
АК "СИГНАЛ"
АХНАЗАРЯН В.А.
БЕЗДОЛЬНЫЙ Л.П. БЕЗДОЛЬНАЯ Т.В.
БОГАТЫРЕВА СВЕТЛАНА ВЛАДИМИРОВНА
РЕЛИГИОЗНАЯ АССОЦИАЦИЯ ЦЕРКВИ ИИСУСА ХРИСТА СВЯТЫХ ПОСЛЕДНИХ ДНЕЙ
ВЫЩЕПАН Ю.М.
ООО ООО "ЕЭС-ГАРАНТ"
ГЕРГЕРТ ВИКТОР ВИКТОРОВИЧ
ЗАНОЗДРЯ В.В. ТИЩЕНКО В.Н.
Зерчукова Инна Владимировна
ЗИКЕЕВА Т.В.
ИП АГЕЕВ А.И.,КАКУРИН А.М.
ИП Баян Екатерина Михайловна
ИП ВОРОНИНА ЕЛЕНА НИКОЛАЕВНА
ИП ИП АРЕВЯН АРАИК МЕЛЬСИКОВИЧ
ИП ИП Арсенина Анна Сергеевна
ИП ИП ГОРКОВЕЦ ЛАРИСА АНАТОЛЬЕВНА
ИП ИП Капуза Григорий Григорьевич
ИВАНОВА ЛИДИЯ НИКОЛАЕВНА
ИП ИП Коваленко Владимир Алексеевич
ИП ИП Осипов Олег Владимирович
ИП ИП Салибекова Инна Викторовна
ИП ИП ТАЛАШКО АНДРЕЙ АНАТОЛЬЕВИЧ
ООО ООО "ЕЭС.ГАРАНТ"
ИП ЛОТОХОВ НИКОЛАЙ ПЕТРОВИЧ
ИП Надолинская Ирина Павловна
ИП Надолинская Ирина Павловна
ИП ПЕРЕВЕРЗЕВ В.Н.
ИП САЛМАНОВА СВЕТЛАНА ВИКТОРОВНА
Коваленко Николай Алексеевич
ООО "КЭС"
ЛОТОХОВ ДМИТРИЙ НИКОЛАЕВИЧ
ЛЯШЕНКО А.И.
МАРТЫНОВА Л.Г
МЕШАЯН АЛИСА СЕМИКОВНА
ОАО ПАО "ТНС энерго Ростов-на-Дону" Ростовское МО
ООО "АРМАДА"
ООО КБ "КУБАНЬ КРЕДИТ"
ООО "КОВЫЛЬ"
ООО "КЭС"
ООО "МТС Энерго"
ООО "МТС Энерго"
ООО ООО "АГРОТОРГ"
ИП ИП Кириченко Лев Дмитриевич
ООО ООО "Альфа-М"
ООО ООО "ЕЭС.ГАРАНТ"
ООО ООО "КЭС"
КРОМ ЕЛЕНА БОРИСОВНА
ООО ООО "МАГНИТЭНЕРГО"
ООО ООО "МАГНИТЭНЕРГО"
ООО ООО "МАГНИТЭНЕРГО"
ООО ООО "МАГНИТЭНЕРГО"
ООО ООО "НЭК"
ООО ООО "Спектр"
ООО ООО "Энергосбыт Юга"
ООО ООО "ЭСК "Энергостандарт"
ООО "Профсервистрейд"
ЧОУ СШ "Азъ Буки Веди"
ООО "Профсервистрейд"
МАЙДИБОР ЕКАТЕРИНА ВЯЧЕСЛАВОВНА
ООО "ТИГР"
ООО "ЦЕНТР-ДОН"
ООО "ЧЕРЕМУШКИ-ЮГ"
ООО "ШИПКА"
Пакус Дмитрий Игоревич
ПОКРОВСКАЯ АНГЕЛИНА АЛЕКСЕЕВНА
ПРОНИН О.В.
ПУБЛИЧНОЕ АКЦИОНЕРНОЕ ОБЩЕСТВО "СБЕРБАНК РОССИИ"
САГОМОНЯН ИРИНА ГАБРИЭЛОВНА
ТАРАНЕНКО В.И.
ТИРАЦУЯН ЛЮБОВЬ БОРИСОВНА
Фаустова Елена Владимировна
Фаустова Елена Владимировна
Чепурная Елена Геннадьевна
ШЕВЧЕНКО А.Н
ООО "КЭС"
Фарсян Аркадий Максимович
ТИРАЦУЯН СУРЕН РОМАНОВИЧ
АВЕРИН ВЯЧЕСЛАВ СЕРГЕЕВИЧ
ООО ООО "МЭСК"
</t>
  </si>
  <si>
    <t>ПС 110 кВ Р8</t>
  </si>
  <si>
    <t>Л-818</t>
  </si>
  <si>
    <t xml:space="preserve">Романенко Алла Александровна
АРЖАНАЯ КНАРИК АВДЕЕВНА, ГАНЖЕНКО НИНА МИХАЙЛОВНА
ВАРТАНЯН ПАРУЙР АРШАЛУЙСОВИЧ
ООО ООО "АПР-Сити/ТВД"
Ким Александр Александрович
ПЕТРОВ Ю.А.
ЦОЙ Д.Н.
ЛУПАЧ И.Ю.
ИП ПОНОМАРЕВ ЭДУАРД ВИКТОРОВИЧ
ИП БУГАЕНКО ТАТЬЯНА ВЛАДИМИРОВНА
Гончаров Александр Николаевич
ГЕРМАНОВА НАТАЛИЯ СЕРГЕЕВНА
ООО "КЭС"
ООО ООО "Энергосбыт Юга"
ООО ООО "ПраймТелеком Юг"
ХАЧАТРЯН ГАРИК КАРЕНОВИЧ
БОЙКО В.О.
ЧОУ СШ "Азъ Буки Веди"
ГЮРДЖЯН ЭДГАР РОБЕРТОВИЧ
ИП ИП Головко Олеся Юрьевна
АБАЧАРАЕВА НЕЛЛЯ ЛАЗАРЕВНА
ИП ИП Баранова Оксана Анатольевна
ООО ООО "МАГНИТЭНЕРГО"
ООО "КЭС"
ИП Сухомлинов Вячеслав Николаевич
Коваленко Алексей Владимирович
ИП ВОЗЛЮБЛЕННАЯ ЕКАТЕРИНА МИХАЙЛОВНА
ИП ИП Григорян Нарине Аразиковна
ИВАШКО О.А.
ПОПОВА ТАТЬЯНА АЛЕКСЕЕВНА
ПУБЛИЧНОЕ АКЦИОНЕРНОЕ ОБЩЕСТВО "СБЕРБАНК РОССИИ"
ИП ИП ИВАНОВА НАТАЛЬЯ АНАТОЛЬЕВНА
МИТЬКО НАДЕЖДА НИКОЛАЕВНА
ООО РОСТОК
ИП ИП ЗАБЕЛИН КИРИЛЛ НИКОЛАЕВИЧ
ООО ООО "ЛУКОЙЛ-РОСТОВЭНЕРГО"
ООО "Профсервистрейд"
ООО "АРМАДА"
Аскерова Альфия Юнировна
Короткова Наталья Сергеевна
Паунов Иван Федорович
АВТОКООПЕРАТИВ "ПОБЕДА"
ООО "НОВАЦИЯ"
Приход храма преподобного Серафима Саровского г.Ростова-на-Дону
ООО "Профсервистрейд"
ООО "КЭС"
Кольцова Юлия Александровна
ШОПА Е. В.
САРУХАНЬЯН КАРИНА ГЕОРГИЕВНА
МАЖАРЦЕВ ПАВЕЛ НИКОЛАЕВИЧ
АХУНДОВ АЛЛАХВЕРДИ МИРЗАГА ОГЛЫ
ООО ООО "МАГНИТЭНЕРГО"
НОЖКИН АНАТОЛИЙ ВАСИЛЬЕВИЧ
ООО "КЭС"
ООО "РУНИ"
Ульянченко Денис Анатольевич
ООО ООО "МАГНИТЭНЕРГО"
САХАРЧУК ВАСИЛИЙ ДМИТРИЕВИЧ
ООО Алекс
ВАРТАНЯН ГОАРИНЭ АРШАЛУЙСОВНА
ООО ООО "МАГНИТЭНЕРГО"
Бабиев Владимир Александрович
ИП ИП Белоглазов Анатолий Валерьевич
БУДКО М.П.
ООО ООО "ОРИОН-ГАРАНТ"
ИП ИП ТАВАКАЛЯН ЦОВИК ВОСКАНОВНА
АЛАСАНИЯ НИНО ИЛЬИНИЧНА, АРУТЮНЯН СЕРГЕЙ КАРУШЕВИЧ
ООО ООО "АПР-Сити/ТВД"
ООО «Электроинструмент»
МУП "РТК"
БОРДИКОВА Н.И.
ООО ООО "Энергосбыт Юга"
ООО "КЭС"
ООО "СИРИУС"
ИП Вартанян Анна Бениковна
ИП Алоян Александр Гарникович
ООО ООО "АГРОТОРГ"
УМТ И ХО ГУВД РО
ООО "КЭС"
ООО ООО "МАГНИТЭНЕРГО"
НУРМАГАМЕДОВ ШАМИЛЬ ГАДЖИАЛИЕВИЧ
ИП ФЕДОРЕНКО В.М.
ИП ИП БУРДИКОВ АЛЕКСАНДР ВАСИЛЬЕВИЧ
Фаустова Е.В.
ИП Аронов Григорий Эдуардович
ООО "Технолоджи"
АКЦИОНЕРНОЕ ОБЩЕСТВО "СТРЕЛКОВЫЙ КОМПЛЕКС ПЕРЕСВЕТ"
РОСТОВСКОЕ ЕПАРХИАЛЬНОЕ УПРАВЛЕНИЕ
АВТОКООПЕРАТИВ "ДНЕПР"
Кузнецова Лариса Михайловна
ООО "Профсервистрейд"
ООО ООО "МАГНИТЭНЕРГО"
ООО "Библиотека"
ООО ООО "РОСТОВЕЦ"
ИП ИП ДЕДУХ РОМАН АЛЕКСЕЕВИЧ
ЗАО "ДОНТЕХСВЯЗЬ"
Боровинский Александр Юрьевич
БЕЛЯНСКИЙ АЛЕКСАНДР СЕРГЕЕВИЧ
ИП Меликян Мэри Артуровна
РЕПЯХ МИХАИЛ СЕРГЕЕВИЧ
ООО ООО "КРИСТАЛЛ-С"
МЕЛКУМЯН НАИРА КАРЛЕНОВНА
ГРУШИН О.П.
ИП ИП Тлиашинов Олег Суфиянович
КУПРО АЛЕКСАНДР ПЕТРОВИЧ
ГЕРАСИМОВ АЛЕКСАНДР ВАСИЛЬЕВИЧ
ООО "АПР-Сити/ТВД"
ИП СИТНИКОВ Г.И.
СКОТНИКОВА С.В.
ПЕТРОВ ЮРИЙ АЛЕКСЕЕВИЧ
ИП Селезнева Елена Сергеевна
ТАРАТУТА ДМИТРИЙ ЕВГЕНЬЕВИЧ
ООО "КЭС"
Арутюнян Сероб Самвелович
ИП ИП АРОНОВ ГРИГОРИЙ ЭДУАРДОВИЧ
Молчанов Максим Александрович
ООО "КЭС"
Фаргер Сергей Викторович
ООО "ЧЕРЕМУШКИ-ЮГ"
ООО ООО "АПР-Сити/ТВД"
ИП ВОРОНОЙ СЕРГЕЙ ПЕТРОВИЧ
ИНДИВИДУАЛЬНЫЙ ПРЕДПРИНИМАТЕЛЬ АГАМОВА ЧРАХАЛУМ РАМАЗАНОВНА
ТСН ТСН "ТОРГОВЫЙ ЦЕНТР СТАЧКИ"
ООО ТПП "ТАТЬЯНА"
ООО "Профсервистрейд"
ЗАО АКЦИОНЕРНОЕ ОБЩЕСТВО "ЭР-ТЕЛЕКОМ ХОЛДИНГ"
ИП ИП АХМЕДОВА МАРГИЗАТ МУСАЕВНА
ИП Соболев Евгений Александрович
Зерчукова Инна Владимировна
АО "Русская Инфраструктурная Компания"
ООО "О-СИ-ЭС-ЮГ"
БОЙКО НАТАЛЬЯ ЛЕОНИДОВНА
Молчанова Оксана Николаевна
:ООО "ВАШ ДОМ"
ИП БЕЛОВ Э.А.
ООО "КЭС"
ИП ИП Монахова Екатерина Омаровна
ПУБЛИЧНОЕ АКЦИОНЕРНОЕ ОБЩЕСТВО "СБЕРБАНК РОССИИ"
ИП ДЕМЧЕНКО СВЕТЛАНА НИКОЛАЕВНА
ЧАЙНИКОВ АЛЕКСАНДР АНАТОЛЬЕВИЧ
ТЕВТАДЗЕ Д.М.
ИП Пономарев Виталий Александрович
ООО "ТОРГОВЫЙ ДОМ "ПАРОН"
ООО "КЭС"
ООО ООО "ЕЭС.ГАРАНТ"
ЯНЧЕНКО АЛИСА АЛЕКСАНДРОВНА
ООО "КЭС"
ООО "РОСТОВОТДЕЛСТРОЙ"
ИП Закарян Владимир Александрович
ООО ООО "ПраймТелеком Юг"
ООО "КЭС"
ИП КЛИМОНИЧ С.В., ЛЯПИН В.Л.
АФАНАСЬЕВА И.А.
ООО "Цифровой Медиа-Борд"
ООО "ШИПКА"
ИП ТИРАЦУЯН ЕЛЕНА ВИКТОРОВНА
ИП ИП Амиргамзаев Магомед Убайдулаевич
ООО "АПР-Сити/ТВД"
ООО "ЮНИС"
ИП ИП Осипов Олег Владимирович
Галкина Анна Валерьевна
ООО "ВАЛГАЛ"
ООО ООО "МАГНИТЭНЕРГО"
СКРЯБИНА ОКСАНА АЛЕКСАНДРОВНА
БАРАБАНОВ ОЛЕГ ВАЛЕРЬЕВИЧ
ИП ИП ИВАНОВ МИХАИЛ ВЛАДИМИРОВИЧ
ООО ООО "РУСЭНЕРГОСБЫТ"
ИП ИП ИВАНОВА НАТАЛЬЯ АНАТОЛЬЕВНА
ВОДЯНИК ВИТАЛИЙ ФЕДОРОВИЧ
ООО ООО "ГАРАНТ ЭНЕРГО"
ООО ООО "ТРАСТ-МАРКЕТ"
Коваленко Алексей Владимирович
ООО ООО "ПАЛЛАДА"
ЗАО ЗАО "ДОНОБУВЬ"
ООО ООО "Ростовский завод плавленных сыров"
ООО ООО "Ростовский завод плавленных сыров"
ООО Алекс
ИП Толмачев Денис Вячнславович
МУП "РТК"
АКОПЯН АРМЕН ТАРИЕЛОВИЧ
ИП ИП Тюрморезов Александр Викторович
БАБАЯН С.В.
Волков Михаил Игоревич
Гаспарян Мариам Левоновна
ЗАО "РУССКИЕ БАШНИ"
АРАСЛАНОВ СЕРГЕЙ КАСИМОВИЧ
ООО ООО "МАГНИТЭНЕРГО"
ИП БОЛОТКОВ АНЗОР ЮРЬЕВИЧ
ИП ДИБРОВЕНКО СВЕТЛАНА МИХАЙЛОВНА
ИП Дмитриева Мария Александровна
ИП ИП Данелян Андраник Рубенович
ИП ИП Зайцев Владислав Викторович
ИП ИП Перепелкин Геннадий Евгеньевич
ИП КОЛДУНОВА ЛЮДМИЛА ВЛАДИМИРОВНА
ИП КОЧКАНЯН Е.А.
ИП Сухомлинов Вячеслав Николаевич
ИП ТЕРЕЩЕНКО ВЛАДИМИР ВИКТОРОВИЧ
ИП ФОМИН АНАТОЛИЙ НИКОЛАЕВИЧ
ИП Хачатурова Ламара Гургеновна
Исмаилов Роман Гасанович
ИП Тышлангов Яков Карпович
Кирпилева Ирина Владимировна
Коваленко Алексей Владимирович
Коваленко Алексей Владимирович
КОЛЕСНИК АЛЕКСАНДР НИКОЛАЕВИЧ
КРИВЕНКО АННА АЛЕКСАНДРОВНА
Малышев Сергей Геннадьевич
ООО "АПР-Сити/ТВД"
ООО "АПР-Сити/ТВД"
ООО "АПР-Сити/ТВД"
ООО "КЭС"
ООО "КЭС"
ООО ООО "МАГНИТЭНЕРГО"
ООО ООО "ПраймТелеком Юг"
ООО ООО "ПраймТелеком Юг"
ООО ООО "ПраймТелеком Юг"
ИП САВВИДИ ДАНИЛ АНАНЬЕВИЧ
ООО ООО "ПраймТелеком Юг"
ООО ООО "ПраймТелеком Юг"
ООО ООО "РОСТОВЕЦ"
ООО ООО "Северный"
ИП ИП Коваленко Николай Алексеевич
ООО "Сбытовая компания Юг"
ООО "Социальная Аптека Ростов"
ООО "СТАНДАРТ-1"
ИП ИП Бондарь Дмитрий Владимирович
ООО "Цифровой Медиа-Борд"
ООО "Цифровой Медиа-Борд"
ПОПОВА Л.В.
РЕШЕТНЯК СЕРГЕЙ ВИКТОРОВИЧ
ХОДЫРЕВ Ю.Г.
ЦАПКО РАИСА АФАНАСЬЕВНА
ЧЕРТОВ ВЯЧЕСЛАВ ВИКТОРОВИЧ
АБДУЛАЕВА ЕЛЕНА АРАМАИСОВНА
ВАЙЧУНАС ЛЮДМИЛА ГРИГОРЬЕВНА
ИП ПЕЛИПЕНКО ЛЮБОВЬ НИКОЛАЕВНА
ИП АНДОНОВА ЛАДА ЮРЬЕВНА
ПИТИРЯКОВ АЛЕКСАНДР ВЛАДИМИРОВИЧ
ГАЛУСТЯН ГАГИК НОРИКОВИЧ
ИП ИП Марченко Анастасия Евгеньевна
АБАЧАРАЕВА НЕЛЛЯ ЛАЗАРЕВНА
ООО ООО "АПР-Сити/ТВД"
ООО ООО "АПР-Сити/ТВД"
ООО ООО "МАГНИТЭНЕРГО"
ООО ООО "МАГНИТЭНЕРГО"
ООО ООО "ПАЛЛАДА"
ООО ООО "СВИВ"
ТЕРЕШКИНА ЕЛЕНА НИКОЛАЕВНА
ЗАО "РУССКИЕ БАШНИ"
ИП ИП Погосян Нателла Володяевна
ИП КОСТЕНКО ИВАН ИВАНОВИЧ
ИП ПОНОМАРЕВ АЛЕКСЕЙ АЛЕКСАНДРОВИЧ
ИП Харин Сергей Иванович
КНИЖНИКОВА ТАТЬЯНА ВАСИЛЬЕВНА
ИП Сурнина Мария Владимировна
ООО "РАССВЕТ"
А/К "СОКОЛ"
АВАКЯН ВЕНЕРА ШМАВОНОВНА
ИП ШИШКИН ВАЛЕРИЙ МИХАЙЛОВИЧ
ВЕРТИЙ К.Н
Евдокимова Амелия Андреевна
ИНАТАЕВА ЛЮБОВЬ НИКОЛАЕВНА
ИП Быковский Владимир Алексеевич
ИП ВАЛОВ АЛЕКСАНДР ВЛАДИМИРОВИЧ
ИП ИП ДЕМИДЕНКО А.В.
ИП ИП Кириченко Лев Дмитриевич
ИП ИП Потапов Герман Игорьевич
ИП ИП Черекаев Алексей Алексеевич
ИП МАРКИТАНТОВА ВЕРА ВИКТОРОВНА
ИП НОЖКИНА ГАЛИНА ИВАНОВНА
ИП ОСТРИКОВ СЕРГЕЙ ЮРЬЕВИЧ
ИП ПРИХОД ХРАМА СВЯТОЙ ТРОИЦЫ
ИП ТИТИРКО ЕКАТЕРИНА ЮРЬЕВНА
ИП ЯШЛЯН А.В.
Киселева Жанна Петросовна
МАРЧЕНКО АНДРЕЙ ВЛАДИМИРОВИЧ
МИРОШНИЧЕНКО ЛЮБОВЬ АНДРЕЕВНА
ООО "Диалог Коннект"
ООО "КЭС"
ООО ООО "КЭС"
ООО "КЭС"
ООО ООО "МАГНИТЭНЕРГО"
ООО ООО "МАГНИТЭНЕРГО"
ООО ООО "НЭК"
ООО "Промышленная энергосбытовая компания"
ООО "РУНИ"
ИП Вартанян Анна Бениковна
ООО "ФАКТОР"
ООО "ЮНА", ЗАО "ИНТЕРЮНА"
РОСТОВКИЙ ОБЛПОТРЕБСОЮЗ
САВЧЕНКО В.Ф.
САМОХВАЛОВ СЕРГЕЙ НИКОЛАЕВИЧ
УСОВ СТАНИСЛАВ НИКОЛАЕВИЧ
ФАБРЫЙ ВИТАЛИЙ АЛЕКСАНДРОВИЧ
Хашба Виктор Шамилович
ХБЛИКЯН КАРАПЕТ АРШАЛУИСОВИЧ
ЧОУ СШ "Азъ Буки Веди"
Шкурат Татьяна Павловна
АВТОКООПЕРАТИВ "РАССВЕТ"
ООО "Сбытовая компания Юг"
ООО "КЭС"
АО "Русская Инфраструктурная Компания"
БОГУШЕВА СВЕТЛАНА ВИТАЛЬЕВНА
ГСК "КВАНТ"
ДОМАСКИНА ВИКТОРИЯ ВАЛЕРЬЕВНА
ИП Белянцев Юрий Викторович
ИП ИП Байрамов Бахман Аладдин оглы
ИП ИП Байрамов Бахман Аладдин оглы
ИП ИП Доценко Вадим Игоревич
ИП ИП Карапетян Арестак Рафаэлович
ИП ИП Карапетян Арестак Рафаэлович
ООО "КЭС"
ИП ИП ОСТАПУЩЕНКО СВЕТЛАНА ИГОРЕВНА
ИП ИП Погосян Нателла Володяевна
ИП ИП Федоценков Тимур Александрович
ИП ИП ХБЛИКЯН АНАИДА АРСЕНОВНА
ИП Клейносов Яков Владимирович
ИП ЛЯШЕНКО М.А.
ИП Мельников Иван Владимирович
ИП МОРОЗОВА А.Ю.
ИП ХИЖНЯК С.В.,ХИЖНЯК Е.А.
ООО "ПУНКТ Е"
КОНОПЛЕВ ВЯЧЕСЛАВ ВИКТОРОВИЧ
КУХАЛЕИШВИЛИ Б.М.
МИТЬКО НАДЕЖДА НИКОЛАЕВНА
СИЧИНАВА АНЖЕЛИКА ГЕОРГИЕВНА
ОАО ПАО "ТНС энерго Ростов-на-Дону" Ростовское МО
ООО "ЩИТ Р"
ООО АПЕКС ПЛЮС
ИП АНДРЕЙКО ЕВГЕНИЙ ДМИТРИЕВИЧ
ООО "КЭС"
ООО "НАТА"
ООО ООО "АГРОТОРГ"
ООО ООО "АПР-Сити/ТВД"
ООО ООО "АПР-Сити/ТВД"
ООО "КЭС"
ООО ООО "МАГНИТЭНЕРГО"
ООО ООО "МАГНИТЭНЕРГО"
ИП БОРИСОВ А.Л
ООО ООО "МЕРКУРИЙ"
ООО ООО "ОРАНЖ"
ООО ООО "Прометей"
ООО ООО "СЗ КСМ-14 Строй"
ИП КЛИМОНИЧ С.В., ЛЯПИН В.Л.
ООО ООО "Энергосбыт Юга"
ООО ООО "МАГНИТЭНЕРГО"
Региональная общественная организация РЕГИОНАЛЬНОЕ ОТДЕЛЕНИЕ ОБЩЕРОССИЙСКОЙ ОРГАНИЗАЦИИ ДОСААФ РОССИИ РО
Региональная общественная организация РЕГИОНАЛЬНОЕ ОТДЕЛЕНИЕ ОБЩЕРОССИЙСКОЙ ОРГАНИЗАЦИИ ДОСААФ РОССИИ РО
Исаева Елена Ивановна
ИП Карташов Сергей Николаевич
ООО "АГРОИНВЕСТ"
ООО "ВИД"
ООО ООО "МАГНИТЭНЕРГО"
ООО "УК СОКОЛ-ЭНЕРГОСБЫТ"
ИП Серая Маргарита Игоревна
ИП Сухомлинов Вячеслав Николаевич
ООО "КЭС"
ООО "КЭС"
ООО "ЗВЕЗДОЧКА"
ООО ООО "МАКСИМУС"
ХАЧАТУРЯН МИХАИЛ КАРЕНОВИЧ
ООО ООО "МАГНИТЭНЕРГО"
ООО ООО "ЛУКОЙЛ-РОСТОВЭНЕРГО"
ООО РОСТОК
Акционерное общество "Меридиан-Юг"
БЕРЕЖНОЙ Н.В.
БОЙКО ВЕРА ОЛЕГОВНА
ИП ИП Новикова Оксана Александровна
ВЕРТИЙ Ю.М.
ВОСКАНОВ АЛЕКСАНДР АРТАШЕСОВИЧ
ГАЛВАДЖЯН ДЖОРДЖ АРТАШЕСОВИЧ
Григорьева Анастасия Константиновна
Дмитрюк Игорь Маратович
ДОРОШЕНКО Е.А.
ДУБРОВ С.С.
ЗАО "ФАРМАКТИВ"
ИП АФАНАСЬЕВ А.А.
ИП БОРИСОВА Т.К.
ИП Восканян Роман Олегович
ИП ГАДЗИЯН КНАРИК ГРИГОРЬЕВНА
ООО "ФАКТОР"
ИП ИП Губаков Гарик Викторович
ИП ИП ТИХОНЕНКО АЛЕКСАНДР НИКОЛАЕВИЧ
ИП КОВАЛЕНКО ВЛАДИМИР АЛЕКСЕЕВИЧ
ИП КОВТЫРИН П.Е.
ИП КОЗАРЕНКО ЕЛЕНА АЛЕКСАНДРОВНА
ИП Кужелев Игорь Дмитриевич
ИП Лотохова Лилия Алексеевна
ИП Миненко Петр Леонидович
ИП Палоян Карина Владимировна
ИП РОЖКО В.Ю.
ИП САМОХВАЛОВА О.В.
ИП Седых Михаил Васильевич
ИП Тищенко Екатерина Владимировна
ИП ФЕДОРЕНКО В.М.
КИРИЧЕНКО Т.И.
КОВАЛЕНКО А.В.
Коваленко Алексей Владимирович
КОВАЛЕНКО В.В.
КОЖЕНЦЕВ СЕРГЕЙ ГЕНАДЬЕВИЧ
ИП ЛАЗУТКИН АЛЕКСЕЙ АЛЕКСЕЕВИЧ
МЕЛЬНИК АЛЕКСАНДР ГЕОРГИЕВИЧ
МНАЦАКАНЯН ЗАРИНЕ ЭДИКОВНА
МУСАКАЕВА ЖАННА АВАКОВНА
МУ "ЦЕНТР БЕЗНАДЗОРНЫХ ЖИВОТНЫХ"
ИП Саркисянц Джорж Ашотович
ООО "АГРОТОРГ"
ООО "АРМАДА"
ООО "АРТ МЕД"
ООО "Дженерал Алко Компани"
ООО "КЭС"
ООО "КЭС"
ООО "КЭС"
ООО "МД"
ООО "МТС Энерго"
ООО "МТС Энерго"
ООО "Нурмоторс"
ООО "ОНИКС"
ООО ООО "Альфа-М"
ООО ООО "ЕЭС.ГАРАНТ"
АО "РН-РОСТОВНЕФТЕПРОДУКТ"
ООО ООО "МАГНИТЭНЕРГО"
ООО ООО "МАГНИТЭНЕРГО"
ООО ПКФ "ТОПАЗ"
ООО "ПОЛЯНА"
ООО "Профсервистрейд"
ООО "РН-ЭНЕРГО"
ИП ГРЕЧАЧИН ЕВГЕНИЙ ПЕТРОВИЧ
ООО "ФФМ 11"
ООО "ЭнергоФинанс"
ГРИМОВА АННА ВАЛЕРЬЕВНА
Приход храма преподобного Серафима Саровского г.Ростова-на-Дону
ПУБЛИЧНОЕ АКЦИОНЕРНОЕ ОБЩЕСТВО "СБЕРБАНК РОССИИ"
РАЗРАЗЛАДИНА АЛИСА ВЛАДИМИРОВНА
РЕТУНСКАЯ Е.И.
СЕМЫНИНА ЛЮБОВЬ НИКОЛАЕВНА
СТАНЕЦКИЙ АНАТОЛИЙ ФРАНЦЕВИЧ
СУХОВ А.А.
ТРЕЩЕВ ВИКТОР СЕРГЕЕВИЧ
Филимонова Анастасия Сергеевна
ФИЛИППОВ ВЛАДИМИР ГЕННАДЬЕВИЧ
ЦЕРКОВЬ ХРИСТА СПАСИТЕЛЯ
ШОПА ЕЛЕНА ВЛАДИМИРОВНА
АК "СИГНАЛ"
АХНАЗАРЯН В.А.
БЕЗДОЛЬНЫЙ Л.П. БЕЗДОЛЬНАЯ Т.В.
БОГАТЫРЕВА СВЕТЛАНА ВЛАДИМИРОВНА
РЕЛИГИОЗНАЯ АССОЦИАЦИЯ ЦЕРКВИ ИИСУСА ХРИСТА СВЯТЫХ ПОСЛЕДНИХ ДНЕЙ
ВЫЩЕПАН Ю.М.
ООО ООО "ЕЭС-ГАРАНТ"
ГЕРГЕРТ ВИКТОР ВИКТОРОВИЧ
ЗАНОЗДРЯ В.В. ТИЩЕНКО В.Н.
Зерчукова Инна Владимировна
ЗИКЕЕВА Т.В.
ИП АГЕЕВ А.И.,КАКУРИН А.М.
ИП Баян Екатерина Михайловна
ИП ВОРОНИНА ЕЛЕНА НИКОЛАЕВНА
ИП ИП АРЕВЯН АРАИК МЕЛЬСИКОВИЧ
ИП ИП Арсенина Анна Сергеевна
ИП ИП ГОРКОВЕЦ ЛАРИСА АНАТОЛЬЕВНА
ИП ИП Капуза Григорий Григорьевич
ИВАНОВА ЛИДИЯ НИКОЛАЕВНА
ИП ИП Коваленко Владимир Алексеевич
ИП ИП Осипов Олег Владимирович
ИП ИП Салибекова Инна Викторовна
ИП ИП ТАЛАШКО АНДРЕЙ АНАТОЛЬЕВИЧ
ООО ООО "ЕЭС.ГАРАНТ"
ИП ЛОТОХОВ НИКОЛАЙ ПЕТРОВИЧ
ИП Надолинская Ирина Павловна
ИП Надолинская Ирина Павловна
ИП ПЕРЕВЕРЗЕВ В.Н.
ИП САЛМАНОВА СВЕТЛАНА ВИКТОРОВНА
Коваленко Николай Алексеевич
ООО "КЭС"
ЛОТОХОВ ДМИТРИЙ НИКОЛАЕВИЧ
ЛЯШЕНКО А.И.
МАРТЫНОВА Л.Г
МЕШАЯН АЛИСА СЕМИКОВНА
ОАО ПАО "ТНС энерго Ростов-на-Дону" Ростовское МО
ООО "АРМАДА"
ООО КБ "КУБАНЬ КРЕДИТ"
ООО "КОВЫЛЬ"
ООО "КЭС"
ООО "МТС Энерго"
ООО "МТС Энерго"
ООО ООО "АГРОТОРГ"
ИП ИП Кириченко Лев Дмитриевич
ООО ООО "Альфа-М"
ООО ООО "ЕЭС.ГАРАНТ"
ООО ООО "КЭС"
КРОМ ЕЛЕНА БОРИСОВНА
ООО ООО "МАГНИТЭНЕРГО"
ООО ООО "МАГНИТЭНЕРГО"
ООО ООО "МАГНИТЭНЕРГО"
ООО ООО "МАГНИТЭНЕРГО"
ООО ООО "НЭК"
ООО ООО "Спектр"
ООО ООО "Энергосбыт Юга"
ООО ООО "ЭСК "Энергостандарт"
ООО "Профсервистрейд"
ЧОУ СШ "Азъ Буки Веди"
ООО "Профсервистрейд"
МАЙДИБОР ЕКАТЕРИНА ВЯЧЕСЛАВОВНА
ООО "ТИГР"
ООО "ЦЕНТР-ДОН"
ООО "ЧЕРЕМУШКИ-ЮГ"
ООО "ШИПКА"
Пакус Дмитрий Игоревич
ПОКРОВСКАЯ АНГЕЛИНА АЛЕКСЕЕВНА
ПРОНИН О.В.
ПУБЛИЧНОЕ АКЦИОНЕРНОЕ ОБЩЕСТВО "СБЕРБАНК РОССИИ"
САГОМОНЯН ИРИНА ГАБРИЭЛОВНА
ТАРАНЕНКО В.И.
ТИРАЦУЯН ЛЮБОВЬ БОРИСОВНА
Фаустова Елена Владимировна
Фаустова Елена Владимировна
Чепурная Елена Геннадьевна
ШЕВЧЕНКО А.Н
ООО "КЭС"
Фарсян Аркадий Максимович
ТИРАЦУЯН СУРЕН РОМАНОВИЧ
АВЕРИН ВЯЧЕСЛАВ СЕРГЕЕВИЧ
ООО ООО "МЭСК"
ИП САЛАМАТИНА ЕВГЕНИЯ ВЛАДИМИРОВНА
ООО ООО "ЕЭС.ГАРАНТ"
</t>
  </si>
  <si>
    <t>Л-851</t>
  </si>
  <si>
    <t>ООО ООО "КЭС"</t>
  </si>
  <si>
    <t>Л-855</t>
  </si>
  <si>
    <t>Филиал Южный ООО «Энерготранс» ООО "Ростовдонобувь", 2 категория</t>
  </si>
  <si>
    <t>КЛ 6 кВ №11-04</t>
  </si>
  <si>
    <t>КЛ 6 кВ №11-06</t>
  </si>
  <si>
    <t xml:space="preserve">Донской Государственный технический университет 3 категория  </t>
  </si>
  <si>
    <t>КЛ 6 кВ №11-08</t>
  </si>
  <si>
    <t xml:space="preserve">ООО Общество с ограниченной ответственностью "ЭЛИТА СЕРВИС ПЛЮС"
ИП ВИННИЦКИЙ СЕРГЕЙ БОРИСОВИЧ
ООО ООО "ФЛОКС"
ИП Тисленко Александр Викторович
ИП ИП ГЛАДКОВ МИХАИЛ ЮРЬЕВИЧ
ИП СКИБИНА ОЛЬГА СЕРГЕЕВНА
БАБИЛОЕВА ФЕВРОНЯ АЛЕКСЕЕВНА
ИП ИВАНСКАЯ ВАЛЕНТИНА СЕМЕНОВНА
ИП Борисов Виталий Юрьевич
ИП ИП Чумаченко А.А. Пархоменко Н.С.
ИП Индивидуальный предприниматель Согоян Арарат Матевозович
ГАГАЛАЕВА ТАТЬЯНА СЕРГЕЕВНА
ООО ООО "ДИНАСТИЯ"
КАРНЫШЕВА НАТАЛЬЯ ГЕОРГИЕВНА
ООО ООО "СВИВ"
ПАО "РОСТЕЛЕКОМ"
ИП ИП КОСТЫРЬ АЛЕКСЕЙ АЛЕКСАНДРОВИЧ
ООО Общество с ограниченной ответственностью "АПР-Сити/ТВД"
ИП САПОЖНИКОВ АРСЕНИЙ ЮРЬЕВИЧ
ИП ПРОСВИРНИНА О.В.
ООО "ОНИКС"
ИП Индивидуальный предприниматель Ермишкин Алексей Витальевич
ООО ООО "ПРАЙМ ТЕЛЕКОМ ЮГ"
ИП ФЕДОРОВИЧ ЛЮБОВЬ АЛЕКСАНДРОВНА
ООО ООО "ЭСК "ЭНЕРГОСТАНДАРТ""
ИП Индивидуальный предприниматель Киричек Артем Сергеевич
ПАО "РОСТЕЛЕКОМ"
УЧРЕЖДЕНИЕ "КОРПУС"
ПАО "РОСТЕЛЕКОМ"
ИП НИКИШИН ЮРИЙ ВАСИЛЬЕВИЧ
ИП ПОЛЯНСКАЯ ЛИДИЯ ВЛАДИМИРОВНА
ИП ИП КОЛЕСНИКОВ ВЛАДИМИР ИВАНОВИЧ
ИП Саксеева Т.Н.
ЖЕЛЕЗНЯКОВА АНТОНИНА ВЕНИАМИНОВНА
ИП Индивидуальный предприниматель Кунаков Михаил Викторович
ООО Общество с ограниченной ответственностью "Будда"
КАУШАНСКИЙ МИХАИЛ ВЛАДИМИРОВИЧ
ВОЕННО-ОХОТНИЧЬЕ ОБЩЕСТВО СКВО
ИП ИП ОБУХОВСКАЯ ИРИНА НИКОЛАЕВНА
ИП ТИХОНОВА МАРИЯ АНАТОЛЬЕВНА
ООО ООО "ПРАЙМ ТЕЛЕКОМ ЮГ"
ПАО "БАНК ФК " ОТКРЫТИЕ"
ООО ООО " МАРКЕТДЕВЕЛОПМЕНТГРУПП"
ПАО "СБЕРБАНК РОССИИ"
ИП НАЗАРЕНКО ИРИНА АНАТОЛЬЕВНА
ООО "ЭЛЕ-ГАЗ" ОК
ИП Индивидуальный предприниматель Чабан Кристина Юрьевна
ИП Индивидуальный предприниматель Согоян Арарат Матевозович
ШАТВОРЯН КАРИНЭ ЛЕОНИДОВНА
ООО ООО "СОЗИДАТЕЛЬ"
ИП БУТЕНКО ГЕННАДИЙ ВАДИМОВИЧ
БУРХОВЕЦКАЯ ЮЛИЯ ВИКТОРОВНА
ИП ЛЕВДИК ИРИНА ГЕННАДЬЕВНА
ИП Индивидуальный предприниматель Хачатурян Артур Каренович
ИП Индивидуальный предприниматель Соболев Дмитрий Александрович
ООО МАГАЗИН 20
БЫКАДОРОВА НАТАЛЬЯ МИХАЙЛОВНА
ИП ИП КОШЕЛЕВА РОЗА ОВАНЕСОВНА
ИП Индивидуальный предприниматель Чернявский Владимир Александрович
БУКЛОВ АЛЕКСАНДР ВАСИЛЬЕВИЧ, ГАСРЕТОВА АННА АНАТОЛЬЕВНА
ООО ООО "ФЛОКС"
ИП ХАНДЖЯН ОЛЬГА НИКОЛАЕВНА
ИП ОВСИЕНКО СВЕТЛАНА ОЛЕГОВНА
ИП ИП ТЫШЛАНГОВ ЯКОВ КАРПОВИЧ
ИП БАРЕЕВА РАИСА ЭДГЕНОВНА
ООО "КАПИТАЛ МЕДИЦИНСКОЕ СТРАХОВАНИЕ"
ИП Кизер Таисия Федоровна
ИП ИП СУХОРУЧКО СВЕТЛАНА ПЕТРОВНА
ООО "КЭС"
ООО ООО "ДОНПРОМПРОДСНАБ"
ИП Индивидуальный предприниматель Сендюк Валентина Стефановна, Индивидуальный предприниматель Милославская Лариса Александровна
ООО ООО "ЕЭС-ГАРАНТ" О
ИП ИП ГЕОРГИЕВА М.Л.
ИП ИП АВАКЯН НАТАЛИЯ КОНСТАНТИНОВНА
ООО "555"
Калитко Ольга Валериевна, Михайловский Олег Юрьевич
ООО ООО "СОЗИДАТЕЛЬ"
ИП ИП БЫСТРАЯ КАРИНЭ АЛЬБЕРТОВНА
ИП ИНДИВИДУАЛЬНЫЙ ПРЕДПРИНИМАТЕЛЬ КОНКИН СЕРГЕЙ ПЕТРОВИЧ
ИП ИП ПАНТЕЛИШИНА ЛЮДМИЛА АЛЕКСЕЕВНА
ИП Индивидуальный предприниматель Ясыновый Александр Александрович
ИП ИП ГАЛЯНИЦКАЯ НАТАЛЬЯ ВАСИЛЬЕВНА
ООО Общество с ограниченной ответственностью "ЭЛИТА СЕРВИС ПЛЮС"
ООО Общество с ограниченной ответственностью "ЭЛИТА СЕРВИС ПЛЮС"
ПАО "БАНК ФК " ОТКРЫТИЕ"
ИП СЕМЕНОВА ТАМАРА ВЛАДИСЛАВОВНА
ИП Индивидуальный предприниматель Хачатурян Артур Каренович
ИП ЦАРУКЯН СУСАННА САГАТЕЛОВНА
ИП Индивидуальный предприниматель Карапетян Армен Михайлович
ИП Хачатурян Карен Саркисович
ИП Хачатурян Карен Саркисович
ИП Хачатурян Карен Саркисович
ИП Кужелев Игорь Давыдович
ИП Кужелев Игорь Давыдович
ИП Кужелев Игорь Давыдович
ООО Общество с ограниченной ответственностью "Межрегиональная энергосбытовая компания"
ИП Индивидуальный предприниматель Арутюнова Елена Валерьевна
ООО "ЯМС"
БЫКАДОРОВА НАТАЛЬЯ МИХАЙЛОВНА
ООО ООО "Лазер КС Клиника"
ГОЛКА ЕВА АНАТОЛЬЕВНА
ИП ИП ДОРОШЕНКО АЛЕКСЕЙ ВЛАДИМИРОВИЧ
ООО "МАКС И К"
ИП Митерева Светлана Юрьевна
ГОУ ГБУ РО "РЦИС"
ИП КАЛАШНИКОВА ЛЮДМИЛА ИВАНОВНА
ИП ИП РЫЖАКОВА ГАЛИНА ВИТАЛЬЕВНА
МАУ МАУ "ГОРОДСКОЙ ДОМ ТВОРЧЕСТВА"
ПАО "РОСТЕЛЕКОМ"
ИП ИП Шемякин Ю.П.
ИП Индивидуальный предприниматель Ермаков Андрей Сергеевич
ООО "ЯМС"
ИП Шахсинова М.М
ИП ИП ТИРАЦУЯН МАДИРОС ЛУСПАРОНОВИЧ
СУХОМЛИНОВ ВЯЧЕСЛАВ НИКОЛАЕВИЧ
ИП КОСИНОВ ВЛАДИМИР ИЛЬИЧ
ИП САВЕЛЬЕВА ТАТЬЯНА НИКОЛАЕВНА
ПАО "РОСТЕЛЕКОМ"
ООО "ИРФС"
ПАО "РОСТЕЛЕКОМ"
УЧРЕЖДЕНИЕ "КОРПУС"
ИП ИП ЧИСТЯКОВ ВИТАЛИЙ ВИКТОРОВИЧ
ИП Апарнев Александр Владимирович
ТОВКАЙЛО ЮРИЙ АЛЕКСАНДРОВИЧ
ИП Индивидуальный предприниматель Ляшенко Марина Александровна
ИП КАРЧЕВСКАЯ ВЕРА ПЕТРОВНА
ИП ИП ИГНАТОВА ГАЛИНА НИКОЛАЕВНА
БОЙЧЕНКО ЛЮБОВЬ ИВАНОВНА
ИП БУРЦЕВА СВЕТЛАНА ГРИГОРЬЕВНА
ООО "КЭС"
ООО "СОВРЕМЕННОЕ ОБРАЗОВАНИЕ-РОСТОВ"
ИП Индивидуальный предпринимательТищенко Екатерина Владимировна
ООО ООО "ОТРАЖЕНИЕ"
ООО ООО "ОФИС"
ПАО "РОСТЕЛЕКОМ"
ООО Общество с ограниченной ответственностью "Межрегиональная энергосбытовая компания"
ИП ИП ТИРАЦУЯН МАДИРОС ЛУСПАРОНОВИЧ
ИП ИП ТИРАЦУЯН МАДИРОС ЛУСПАРОНОВИЧ
ИП ГРИЦАЙ ОКСАНА ВЛАДИМИРОВНА
ИП ИП ТЫЗЫХЯН МИКАЕЛ ГЕННАДЬЕВИЧ
ГРИГОРЯН НАИРА НИКОЛАЕВНА
ООО "КЭС"
ИП ДАВЫДОВ ДАНИИЛ ВЛАДИМИРОВИЧ
ООО "МТС ЭНЕРГО"
ИП ПЛАТОНОВ СЕРГЕЙ ВИКТОРОВИЧ
ООО "ПРОФСЕРВИСТРЕЙД"
ИП КРАВЧЕНКО СЕРГЕЙ НИКОЛАЕВИЧ
ООО "ЕЭС.ГАРАНТ"
ИП ГРИГОРОВА НАТАЛЬЯ ГЕОРГИЕВНА
ДЕРМЕНДЖИ ТАТЬЯНА ВЛАДИМИРОВНА
ИП МУРАДОВ ЕВКЛИД МИХАЙЛОВИЧ
ПГК "КРИСТАЛЛ"
ИП КОРСУН ВЯЧЕСЛАВ АНАТОЛЬЕВИЧ
ИП ЕРЫШЕВ ИГОРЬ СЕМЕНОВИЧ
ИП ИП ЧЕРНЫШОВА НАТАЛЬЯ ВИКТОРОВНА
ИП Черепахина Татьяна Александровна
ООО "МТС ЭНЕРГО"
ИП ИП МИРОШНИЧЕНКО ВАДИМ ЮРЬЕВИЧ
ГСК ГСК "СПОРТ"
ИП ИСКРА В.Я.
ИП КОСЕНКОВА ИРИНА ГЕОРГИЕВНА
ООО МАГАЗИН 20
АО АО " РОСТОВОБЛФАРМАЦИЯ"
ИП Индивидуальный предприниматель Ляшенко Марина Александровна
ИП КОЛЕСНИКОВ МИХАИЛ ЮРЬЕВИЧ
ИП Целиковский Давид Анатольевич
ИП СМИРНОВ АЛЕКСАНДР АЛЕКСАНДРОВИЧ
ИП Индивидуальный предприниматель Зорина Оксана Александровна
ЛУХТАРЕВА АННА ГРИГОРЬЕВНА
АВЕДЯН АВЕДИК АРШАЛУЙСОВИЧ
ИП Индивидуальный предприниматель Ковалев Михаил Анатольевич
Пахомова Анаида Вачиковна
ПРИШВА ВИТАЛИЙ ИВАНОВИЧ
МКУ "ЗАЩИТА И БЕЗОПАСНОСТЬ"
ИП ПРОСВИРНИН В.В.
ООО ООО "НИКА"
ООО "555"
ИП Оганесян Сурен Овакимович
ИП ИП Спиридонова Э.П.
ОСТРОУХ ЕЛЕНА ЛЕОНИДОВНА
ИП ШАНЦИН ДЕНИС АЛЕКСЕЕВИЧ
ИП Хашба Беслан Викторович
ООО "МАГНИТЭНЕРГО"
ИП ЧЕРЕПАНОВА АНАСТАСИЯ СЕРГЕЕВНА
ИП ИП СТАРОЖИЦКАЯ А.В.
АО "Октябрьская районная организация ветеранов микрорайон Военвед"
Кондратюк Александр Павлович, Ляшенко Геннадий Николаевич
ИП Индивидуальный предприниматель ФИЛОНОВ РОМАН СЕРГЕЕВИЧ
ООО ООО "РСУ - 10"
ООО Общество с ограниченной ответственностью "АПР-Сити/ТВД"
ДЮБУА ДМИТРИЙ ПЕТРОВИЧ
ИП МАКМАК НИНА ЕВГЕНЬЕВНА
ИП ДЕПОНЯН ВАДИМ АЛЬБЕРТОВИЧ
ООО Общество с ограниченной ответственностью "ГеоЭкоПроект"
ООО Общество с ограниченной отвественностью "Новая Клиника"
ГУДКОВА ИННА АНАТОЛЬЕВНА
ССПУН "СОДРУЖЕСТВО"
ТИМОШЕНКО К.В.
ИП Индивидуальный предприниматель Горьковенко Галина Евгеньевна
ИП Индивидуальный предприниматель Коломоец Игорь Николаевич
ООО Общество с ограниченной ответственностью "МИЛАГРО"
ООО ООО "ЦЕХ РнД"
ООО АПЕКС ПЛЮС
ПОПОВ ВИКТОР ИВАНОВИЧ
ООО "СТОМАТОЛОГИЯ ДОКТОРА ЧИЛИКИНА"
ПАО "РОСТЕЛЕКОМ"
КОЗЛОВ АЛЕКСАНДР АРКАДЬЕВИЧ
ДАВИДЕНКО СВЕТЛАНА ЕВГЕНЬЕВНА
ИП Кужелев Игорь Давыдович
ИП Абачараева Нелля Лазаревна
МБУ МБУ "ЦЕНТР ИТС"
ИП ГАЛИУЛИНА АННА АРНОЛЬДОВНА
МБУ МБУ "ЦЕНТР ИТС"
ООО МАГАЗИН 6
ИП ШЕСТАКОВА ЛЮДМИЛА ВАЛЕНТИНОВНА
ООО ООО "РСУ - 10"
ООО ООО "РСУ - 10"
ИП Индивидуальный предприниматель Чернявский Данил Александрович
РОСТОБЛОТДЕЛЕНИЕ ОБЩЕСТВЕННОЙ ОРГАНИЗАЦИИ ВООП
ИП МАКАРОВА ГАЛИЯ БЕЙСЕНОВНА
ИП ИП Тюрина Е.В
ООО "ВЕСТА-1"
ИП Индивидуальный предприниматель Сафронов Денис Александрович
ИП Индивидуальный предприниматель Сазанова Екатерина Алексеевна
ООО ООО "СОЦИАЛЬНАЯ АПТЕКА 15"
ООО "БЕЛЫЙ АИСТ"
ИП Индивидуальный предприниматель Рамазанова Сара Магомедалиевна
ООО ООО "АМ РОСТОВ-НА-ДОНУ"
АО "Почта России"
АО АО " РОСТОВОБЛФАРМАЦИЯ"
ИП ШАПОШНИКОВА ИРИНА ВЛАДИМИРОВНА
ООО "ЭЛЕ-ГАЗ" ОК
ХОРОШАВИНА ЕЛЕНА НИКОЛАЕВНА
ИП МИХЕЕВ СЕРГЕЙ ДМИТРИЕВИЧ
ИП ИП ЖВАНКО ВЛАДИМИР ПЕТРОВИЧ
ИП Плотникова Алла Ивановна
ИП ИП ИВАНОВ И.И.
ИП ИП ДЕМЕШЕВА КАРИНА ВЯЧЕСЛАВОВНА
ИП КОЛЕСНИКОВА ГАЛИНА АЛЕКСЕЕВНА
ИП МЕРЗЛИКИНА ИРИНА ПЕТРОВНА
ЗАО "ТЕПЛЫЙ ДОМ СМ"
ООО "ЭНЕРГОСБЫТ ЮГА"
ООО Общество с ограниченной ответственностью "ПУНКТ Е"
ИП Индивидуальный предприниматель Кирдан Александра Александровна
ГУДКОВА ИННА АНАТОЛЬЕВНА
ИП Васильев Михаил Юрьевич
ИП САПОЖНИКОВА ИННА ВЛАДИМИРОВНА
ИП НАРХОВА СВЕТЛАНА АЛЕКСАНДРОВНА
ГОЛОВАНОВ АЛЕКСАНДР ГЕННАДЬЕВИЧ
ИП ИП БАГРЕНЦЕВА СВЕТЛАНА АЛЕКСАНДРОВНА
БЕЙЗЫМ М.Я.
ПЕРШИНА ЕКАТЕРИНА ОЛЕГОВНА
ООО ООО " Тайгер-Ган"
ИП Индивидуальный предприниматель Аханова Регина Валерьевна
АСЕКОВА ЭЛЬМИРА ИЗАМУТДИНОВНА
ООО "МТС ЭНЕРГО"
ИП ИП Блинова Н.С.
ИП ИП БЫСТРАЯ КАРИНЭ АЛЬБЕРТОВНА
АРТИКУЛЕНКО ИРИНА ГЕННАДЬЕВНА
ИП ИП ПЕЛИПЕНКО ЛЮБОВЬ НИКОЛАЕВНА
ИП ХАЧАТУРОВ АРТУР СЕРГЕЕВИЧ
ИП ГУБАНУКАЕВА МАРХА
ИП Индивидуальный предприниматель Геворгян Рипсиме Вазгеновна
ИП СКАРЛУПИН ОЛЕГ ДМИТРИЕВИЧ
КАНТОР НАТАЛЬЯ ОЛЕГОВНА
ООО ООО " КАРАТ"
ИП ЕГОРОВ АЛЕКСАНДР АЛЕКСАНДРОВИЧ
ООО ООО "НПО "ЮРГЦ"
ИП Индивидуальный предприниматель ПЕПЕЛЯЕВА ОЛЬГА ИЛЬИНИЧНА
ИП ПРЯМОРУКОВА ВАЛЕНТИНА НИКОЛАЕВНА
КОВАЛЬЧУК ЛЮДМИЛА ИВАНОВНА
ИП ГАЛИЙ ЮРИЙ АЛЕКСАНДРОВИЧ
ИП ШМАЛЬ АНДРЕЙ НИКОЛАЕВИЧ
ООО "МАГНИТЭНЕРГО"
ООО "ПРОФСЕРВИСТРЕЙД"
ШАХИЯНОВА АНЖЕЛИКА ВАЛЕНТИНОВНА
АРУСТАМОВ БОРИС ПЕТРОВИЧ
ООО "МАГНУМ 2000"
ИП МЕЛЬНИКОВ ДЕМИД ВИКТОРОВИЧ
ПО ВИГ "КАМЕРТОН"
САПКО В.В.
ИП МАКАРЯН АИДА ВЛАДИМИРОВНА
БУКЛОВ АЛЕКСАНДР ВАСИЛЬЕВИЧ, ГАСРЕТОВА АННА АНАТОЛЬЕВНА
СКОРИКОВ АНДРЕЙ АНАТОЛЬЕВИЧ
ООО "ЭНЕРГОСБЫТ ЮГА"
ИП Индивидуальный предприниматель Скибинский Александр Владимирович
ИП ИП КОЛЕСНИКОВ ВЛАДИМИР ИВАНОВИЧ
СЕМКО СЕРГЕЙ НИКОЛАЕВИЧ
ИП ГУСЕВА МАРИНА НИКОЛАЕВНА
ИП Индивидуальный предприниматель Забарская Регина Маратовна
ИП ХАТЛАМАДЖЯН ЕЛЕНА МИХАЙЛОВНА
ХАНТИМИРОВ ХУГАС КЕОРКОВИЧ
ООО "КЭС"
ИП Индивидуальный предприниматель Петина Оксана Борисовна
ИП Индивидуальный предприниматель Хачатурян Михаил Каренович
ИП ЛИТВАК ГАЛИНА ВАЛЕРЬЕВНА
ООО Общество с ограниченной ответственностью "ГеоЭкоПроект"
ООО ООО салон "Денстар"
ИП ИП ГАБРИЕЛЯН Г.А.
ИП Козьмин Дмитрий Евгеньевич
ООО "ПАРА"
ЖЕЛЕЗНОВ ОЛЕГ ВАЛЕНТИНОВИЧ
ИП Индивидуальный предприниматель Хачатурян Карен Саркисович, Индивидуальный предприниматель Кужелев Игорь Давыдович
ООО "ЭНЕРГОСБЫТ ЮГА"
ПАО "РОСТЕЛЕКОМ"
ООО Общество с ограниченной ответственностью "Цифровой Медиа-Борд"
ООО ООО "КРИПТ"
ООО "ЭНЕРГОСБЫТ ЮГА"
ООО "ЕЭС.ГАРАНТ"
ИП Хачатурян Карен Саркисович
ООО ООО ФПК "ЮЖНЫЙ РЕГИОН"
ИП ВЫСОЧИН И.В.
ИП СЕМЯННИКОВ ГЕННАДИЙ НИКОЛАЕВИЧ
ООО ЛОМБАРД
ИП ИП ЛИ РОБЕРТ ВЛАДИМИРОВИЧ
ПАО "РОСТЕЛЕКОМ"
МБУ МБУ "ЦЕНТР ИТС"
ООО "БУДЬ ЗДОРОВ!"
ИП ИНДИВИДУАЛЬНЫЙ ПРЕДПРИНИМАТЕЛЬ КОНКИН СЕРГЕЙ ПЕТРОВИЧ
ООО "ПРОФСЕРВИСТРЕЙД"
ООО "ЯМС"
ИП Скарлупин О.Д.
Погореленко Юрий Иванович, Есауленко Геннадий Викторович
ИП ИП Панченко Валентина Дмитриевна
ООО "ЭРЛ"
</t>
  </si>
  <si>
    <t>Л-1102</t>
  </si>
  <si>
    <t xml:space="preserve">ИП Индивидуальный предприниматель Пантюхова Елена Олеговна
ООО Общество с ограниченной ответственностью "ЭЛИТА СЕРВИС ПЛЮС"
ИП ВИННИЦКИЙ СЕРГЕЙ БОРИСОВИЧ
ООО ООО "ФЛОКС"
ИП Тисленко Александр Викторович
ИП ИП ГЛАДКОВ МИХАИЛ ЮРЬЕВИЧ
ИП СКИБИНА ОЛЬГА СЕРГЕЕВНА
БАБИЛОЕВА ФЕВРОНЯ АЛЕКСЕЕВНА
ИП ИВАНСКАЯ ВАЛЕНТИНА СЕМЕНОВНА
ИП Борисов Виталий Юрьевич
ИП ИП Чумаченко А.А. Пархоменко Н.С.
ИП Индивидуальный предприниматель Согоян Арарат Матевозович
ГАГАЛАЕВА ТАТЬЯНА СЕРГЕЕВНА
ООО ООО "ДИНАСТИЯ"
КАРНЫШЕВА НАТАЛЬЯ ГЕОРГИЕВНА
ООО ООО "СВИВ"
ПАО "РОСТЕЛЕКОМ"
ИП ИП КОСТЫРЬ АЛЕКСЕЙ АЛЕКСАНДРОВИЧ
ООО Общество с ограниченной ответственностью "АПР-Сити/ТВД"
ИП САПОЖНИКОВ АРСЕНИЙ ЮРЬЕВИЧ
ИП ПРОСВИРНИНА О.В.
ООО "ОНИКС"
ИП Индивидуальный предприниматель Ермишкин Алексей Витальевич
ООО ООО "ПРАЙМ ТЕЛЕКОМ ЮГ"
ИП ФЕДОРОВИЧ ЛЮБОВЬ АЛЕКСАНДРОВНА
ООО ООО "ЭСК "ЭНЕРГОСТАНДАРТ""
ИП Индивидуальный предприниматель Киричек Артем Сергеевич
ПАО "РОСТЕЛЕКОМ"
УЧРЕЖДЕНИЕ "КОРПУС"
ПАО "РОСТЕЛЕКОМ"
ИП НИКИШИН ЮРИЙ ВАСИЛЬЕВИЧ
ИП ПОЛЯНСКАЯ ЛИДИЯ ВЛАДИМИРОВНА
ИП ИП КОЛЕСНИКОВ ВЛАДИМИР ИВАНОВИЧ
ИП Саксеева Т.Н.
ЖЕЛЕЗНЯКОВА АНТОНИНА ВЕНИАМИНОВНА
ИП Индивидуальный предприниматель Кунаков Михаил Викторович
ООО Общество с ограниченной ответственностью "Будда"
КАУШАНСКИЙ МИХАИЛ ВЛАДИМИРОВИЧ
ВОЕННО-ОХОТНИЧЬЕ ОБЩЕСТВО СКВО
ИП ИП ОБУХОВСКАЯ ИРИНА НИКОЛАЕВНА
ИП ТИХОНОВА МАРИЯ АНАТОЛЬЕВНА
ООО ООО "ПРАЙМ ТЕЛЕКОМ ЮГ"
ПАО "БАНК ФК " ОТКРЫТИЕ"
ООО ООО " МАРКЕТДЕВЕЛОПМЕНТГРУПП"
ПАО "СБЕРБАНК РОССИИ"
ИП НАЗАРЕНКО ИРИНА АНАТОЛЬЕВНА
ООО "ЭЛЕ-ГАЗ" ОК
ИП Индивидуальный предприниматель Чабан Кристина Юрьевна
ИП Индивидуальный предприниматель Согоян Арарат Матевозович
ШАТВОРЯН КАРИНЭ ЛЕОНИДОВНА
ООО ООО "СОЗИДАТЕЛЬ"
ИП БУТЕНКО ГЕННАДИЙ ВАДИМОВИЧ
БУРХОВЕЦКАЯ ЮЛИЯ ВИКТОРОВНА
ИП ЛЕВДИК ИРИНА ГЕННАДЬЕВНА
ИП Индивидуальный предприниматель Хачатурян Артур Каренович
ИП Индивидуальный предприниматель Соболев Дмитрий Александрович
ООО МАГАЗИН 20
БЫКАДОРОВА НАТАЛЬЯ МИХАЙЛОВНА
ИП ИП КОШЕЛЕВА РОЗА ОВАНЕСОВНА
ИП Индивидуальный предприниматель Чернявский Владимир Александрович
БУКЛОВ АЛЕКСАНДР ВАСИЛЬЕВИЧ, ГАСРЕТОВА АННА АНАТОЛЬЕВНА
ООО ООО "ФЛОКС"
ИП ХАНДЖЯН ОЛЬГА НИКОЛАЕВНА
ИП ОВСИЕНКО СВЕТЛАНА ОЛЕГОВНА
ИП ИП ТЫШЛАНГОВ ЯКОВ КАРПОВИЧ
ИП БАРЕЕВА РАИСА ЭДГЕНОВНА
ООО "КАПИТАЛ МЕДИЦИНСКОЕ СТРАХОВАНИЕ"
ИП Кизер Таисия Федоровна
ИП ИП СУХОРУЧКО СВЕТЛАНА ПЕТРОВНА
ООО "КЭС"
ООО ООО "ДОНПРОМПРОДСНАБ"
ИП Индивидуальный предприниматель Сендюк Валентина Стефановна, Индивидуальный предприниматель Милославская Лариса Александровна
ООО ООО "ЕЭС-ГАРАНТ" О
ИП ИП ГЕОРГИЕВА М.Л.
ИП ИП АВАКЯН НАТАЛИЯ КОНСТАНТИНОВНА
ООО "555"
Калитко Ольга Валериевна, Михайловский Олег Юрьевич
ООО ООО "СОЗИДАТЕЛЬ"
ИП ИП БЫСТРАЯ КАРИНЭ АЛЬБЕРТОВНА
ИП ИНДИВИДУАЛЬНЫЙ ПРЕДПРИНИМАТЕЛЬ КОНКИН СЕРГЕЙ ПЕТРОВИЧ
ИП ИП ПАНТЕЛИШИНА ЛЮДМИЛА АЛЕКСЕЕВНА
ИП Индивидуальный предприниматель Ясыновый Александр Александрович
ИП ИП ГАЛЯНИЦКАЯ НАТАЛЬЯ ВАСИЛЬЕВНА
ООО Общество с ограниченной ответственностью "ЭЛИТА СЕРВИС ПЛЮС"
ООО Общество с ограниченной ответственностью "ЭЛИТА СЕРВИС ПЛЮС"
ПАО "БАНК ФК " ОТКРЫТИЕ"
ИП СЕМЕНОВА ТАМАРА ВЛАДИСЛАВОВНА
ИП Индивидуальный предприниматель Хачатурян Артур Каренович
ИП ЦАРУКЯН СУСАННА САГАТЕЛОВНА
ИП Индивидуальный предприниматель Карапетян Армен Михайлович
ИП Хачатурян Карен Саркисович
ИП Хачатурян Карен Саркисович
ИП Хачатурян Карен Саркисович
ИП Кужелев Игорь Давыдович
ИП Кужелев Игорь Давыдович
ИП Кужелев Игорь Давыдович
ООО Общество с ограниченной ответственностью "Межрегиональная энергосбытовая компания"
ИП Индивидуальный предприниматель Арутюнова Елена Валерьевна
ООО "ЯМС"
БЫКАДОРОВА НАТАЛЬЯ МИХАЙЛОВНА
ООО ООО "Лазер КС Клиника"
ГОЛКА ЕВА АНАТОЛЬЕВНА
ИП ИП ДОРОШЕНКО АЛЕКСЕЙ ВЛАДИМИРОВИЧ
ООО "МАКС И К"
ИП Митерева Светлана Юрьевна
ГОУ ГБУ РО "РЦИС"
ИП КАЛАШНИКОВА ЛЮДМИЛА ИВАНОВНА
ИП ИП РЫЖАКОВА ГАЛИНА ВИТАЛЬЕВНА
МАУ МАУ "ГОРОДСКОЙ ДОМ ТВОРЧЕСТВА"
ПАО "РОСТЕЛЕКОМ"
ИП ИП Шемякин Ю.П.
ИП Индивидуальный предприниматель Ермаков Андрей Сергеевич
ООО "ЯМС"
ИП Шахсинова М.М
ИП ИП ТИРАЦУЯН МАДИРОС ЛУСПАРОНОВИЧ
СУХОМЛИНОВ ВЯЧЕСЛАВ НИКОЛАЕВИЧ
ИП КОСИНОВ ВЛАДИМИР ИЛЬИЧ
ИП САВЕЛЬЕВА ТАТЬЯНА НИКОЛАЕВНА
ПАО "РОСТЕЛЕКОМ"
ООО "ИРФС"
ПАО "РОСТЕЛЕКОМ"
УЧРЕЖДЕНИЕ "КОРПУС"
ИП ИП ЧИСТЯКОВ ВИТАЛИЙ ВИКТОРОВИЧ
ИП Апарнев Александр Владимирович
ТОВКАЙЛО ЮРИЙ АЛЕКСАНДРОВИЧ
ИП Индивидуальный предприниматель Ляшенко Марина Александровна
ИП КАРЧЕВСКАЯ ВЕРА ПЕТРОВНА
ИП ИП ИГНАТОВА ГАЛИНА НИКОЛАЕВНА
БОЙЧЕНКО ЛЮБОВЬ ИВАНОВНА
ИП БУРЦЕВА СВЕТЛАНА ГРИГОРЬЕВНА
ООО "КЭС"
ООО "СОВРЕМЕННОЕ ОБРАЗОВАНИЕ-РОСТОВ"
ИП Индивидуальный предпринимательТищенко Екатерина Владимировна
ООО ООО "ОТРАЖЕНИЕ"
ООО ООО "ОФИС"
ПАО "РОСТЕЛЕКОМ"
ООО Общество с ограниченной ответственностью "Межрегиональная энергосбытовая компания"
ИП ИП ТИРАЦУЯН МАДИРОС ЛУСПАРОНОВИЧ
ИП ИП ТИРАЦУЯН МАДИРОС ЛУСПАРОНОВИЧ
ИП ГРИЦАЙ ОКСАНА ВЛАДИМИРОВНА
ИП ИП ТЫЗЫХЯН МИКАЕЛ ГЕННАДЬЕВИЧ
ГРИГОРЯН НАИРА НИКОЛАЕВНА
ООО "КЭС"
ИП ДАВЫДОВ ДАНИИЛ ВЛАДИМИРОВИЧ
ООО "МТС ЭНЕРГО"
ИП ПЛАТОНОВ СЕРГЕЙ ВИКТОРОВИЧ
ООО "ПРОФСЕРВИСТРЕЙД"
ИП КРАВЧЕНКО СЕРГЕЙ НИКОЛАЕВИЧ
ООО "ЕЭС.ГАРАНТ"
ИП ГРИГОРОВА НАТАЛЬЯ ГЕОРГИЕВНА
ДЕРМЕНДЖИ ТАТЬЯНА ВЛАДИМИРОВНА
ИП МУРАДОВ ЕВКЛИД МИХАЙЛОВИЧ
ПГК "КРИСТАЛЛ"
ИП КОРСУН ВЯЧЕСЛАВ АНАТОЛЬЕВИЧ
ИП ЕРЫШЕВ ИГОРЬ СЕМЕНОВИЧ
ИП ИП ЧЕРНЫШОВА НАТАЛЬЯ ВИКТОРОВНА
ИП Черепахина Татьяна Александровна
ООО "МТС ЭНЕРГО"
ИП ИП МИРОШНИЧЕНКО ВАДИМ ЮРЬЕВИЧ
ГСК ГСК "СПОРТ"
ИП ИСКРА В.Я.
ИП КОСЕНКОВА ИРИНА ГЕОРГИЕВНА
ООО МАГАЗИН 20
АО АО " РОСТОВОБЛФАРМАЦИЯ"
ИП Индивидуальный предприниматель Ляшенко Марина Александровна
ИП КОЛЕСНИКОВ МИХАИЛ ЮРЬЕВИЧ
ИП Целиковский Давид Анатольевич
ИП СМИРНОВ АЛЕКСАНДР АЛЕКСАНДРОВИЧ
ИП Индивидуальный предприниматель Зорина Оксана Александровна
ЛУХТАРЕВА АННА ГРИГОРЬЕВНА
АВЕДЯН АВЕДИК АРШАЛУЙСОВИЧ
ИП Индивидуальный предприниматель Ковалев Михаил Анатольевич
Пахомова Анаида Вачиковна
ПРИШВА ВИТАЛИЙ ИВАНОВИЧ
МКУ "ЗАЩИТА И БЕЗОПАСНОСТЬ"
ИП ПРОСВИРНИН В.В.
ООО ООО "НИКА"
ООО "555"
ИП Оганесян Сурен Овакимович
ИП ИП Спиридонова Э.П.
ОСТРОУХ ЕЛЕНА ЛЕОНИДОВНА
ИП ШАНЦИН ДЕНИС АЛЕКСЕЕВИЧ
ИП Хашба Беслан Викторович
ООО "МАГНИТЭНЕРГО"
ИП ЧЕРЕПАНОВА АНАСТАСИЯ СЕРГЕЕВНА
ИП ИП СТАРОЖИЦКАЯ А.В.
АО "Октябрьская районная организация ветеранов микрорайон Военвед"
Кондратюк Александр Павлович, Ляшенко Геннадий Николаевич
ИП Индивидуальный предприниматель ФИЛОНОВ РОМАН СЕРГЕЕВИЧ
ООО ООО "РСУ - 10"
ООО Общество с ограниченной ответственностью "АПР-Сити/ТВД"
ДЮБУА ДМИТРИЙ ПЕТРОВИЧ
ИП МАКМАК НИНА ЕВГЕНЬЕВНА
ИП ДЕПОНЯН ВАДИМ АЛЬБЕРТОВИЧ
ООО Общество с ограниченной ответственностью "ГеоЭкоПроект"
ООО Общество с ограниченной отвественностью "Новая Клиника"
ГУДКОВА ИННА АНАТОЛЬЕВНА
ССПУН "СОДРУЖЕСТВО"
ТИМОШЕНКО К.В.
ИП Индивидуальный предприниматель Горьковенко Галина Евгеньевна
ИП Индивидуальный предприниматель Коломоец Игорь Николаевич
ООО Общество с ограниченной ответственностью "МИЛАГРО"
ООО ООО "ЦЕХ РнД"
ООО АПЕКС ПЛЮС
ПОПОВ ВИКТОР ИВАНОВИЧ
ООО "СТОМАТОЛОГИЯ ДОКТОРА ЧИЛИКИНА"
ПАО "РОСТЕЛЕКОМ"
КОЗЛОВ АЛЕКСАНДР АРКАДЬЕВИЧ
ДАВИДЕНКО СВЕТЛАНА ЕВГЕНЬЕВНА
ИП Кужелев Игорь Давыдович
ИП Абачараева Нелля Лазаревна
МБУ МБУ "ЦЕНТР ИТС"
ИП ГАЛИУЛИНА АННА АРНОЛЬДОВНА
МБУ МБУ "ЦЕНТР ИТС"
ООО МАГАЗИН 6
ИП ШЕСТАКОВА ЛЮДМИЛА ВАЛЕНТИНОВНА
ООО ООО "РСУ - 10"
ООО ООО "РСУ - 10"
ИП Индивидуальный предприниматель Чернявский Данил Александрович
РОСТОБЛОТДЕЛЕНИЕ ОБЩЕСТВЕННОЙ ОРГАНИЗАЦИИ ВООП
ИП МАКАРОВА ГАЛИЯ БЕЙСЕНОВНА
ИП ИП Тюрина Е.В
ООО "ВЕСТА-1"
ИП Индивидуальный предприниматель Сафронов Денис Александрович
ИП Индивидуальный предприниматель Сазанова Екатерина Алексеевна
ООО ООО "СОЦИАЛЬНАЯ АПТЕКА 15"
ООО "БЕЛЫЙ АИСТ"
ИП Индивидуальный предприниматель Рамазанова Сара Магомедалиевна
ООО ООО "АМ РОСТОВ-НА-ДОНУ"
АО "Почта России"
АО АО " РОСТОВОБЛФАРМАЦИЯ"
ИП ШАПОШНИКОВА ИРИНА ВЛАДИМИРОВНА
ООО "ЭЛЕ-ГАЗ" ОК
ХОРОШАВИНА ЕЛЕНА НИКОЛАЕВНА
ИП МИХЕЕВ СЕРГЕЙ ДМИТРИЕВИЧ
ИП ИП ЖВАНКО ВЛАДИМИР ПЕТРОВИЧ
ИП Плотникова Алла Ивановна
ИП ИП ИВАНОВ И.И.
ИП ИП ДЕМЕШЕВА КАРИНА ВЯЧЕСЛАВОВНА
ИП КОЛЕСНИКОВА ГАЛИНА АЛЕКСЕЕВНА
ИП МЕРЗЛИКИНА ИРИНА ПЕТРОВНА
ЗАО "ТЕПЛЫЙ ДОМ СМ"
ООО "ЭНЕРГОСБЫТ ЮГА"
ООО Общество с ограниченной ответственностью "ПУНКТ Е"
ИП Индивидуальный предприниматель Кирдан Александра Александровна
ГУДКОВА ИННА АНАТОЛЬЕВНА
ИП Васильев Михаил Юрьевич
ИП САПОЖНИКОВА ИННА ВЛАДИМИРОВНА
ИП НАРХОВА СВЕТЛАНА АЛЕКСАНДРОВНА
ГОЛОВАНОВ АЛЕКСАНДР ГЕННАДЬЕВИЧ
ИП ИП БАГРЕНЦЕВА СВЕТЛАНА АЛЕКСАНДРОВНА
БЕЙЗЫМ М.Я.
ПЕРШИНА ЕКАТЕРИНА ОЛЕГОВНА
ООО ООО " Тайгер-Ган"
ИП Индивидуальный предприниматель Аханова Регина Валерьевна
АСЕКОВА ЭЛЬМИРА ИЗАМУТДИНОВНА
ООО "МТС ЭНЕРГО"
ИП ИП Блинова Н.С.
ИП ИП БЫСТРАЯ КАРИНЭ АЛЬБЕРТОВНА
АРТИКУЛЕНКО ИРИНА ГЕННАДЬЕВНА
ИП ИП ПЕЛИПЕНКО ЛЮБОВЬ НИКОЛАЕВНА
ИП ХАЧАТУРОВ АРТУР СЕРГЕЕВИЧ
ИП ГУБАНУКАЕВА МАРХА
ИП Индивидуальный предприниматель Геворгян Рипсиме Вазгеновна
ИП СКАРЛУПИН ОЛЕГ ДМИТРИЕВИЧ
КАНТОР НАТАЛЬЯ ОЛЕГОВНА
ООО ООО " КАРАТ"
ИП ЕГОРОВ АЛЕКСАНДР АЛЕКСАНДРОВИЧ
ООО ООО "НПО "ЮРГЦ"
ИП Индивидуальный предприниматель ПЕПЕЛЯЕВА ОЛЬГА ИЛЬИНИЧНА
ИП ПРЯМОРУКОВА ВАЛЕНТИНА НИКОЛАЕВНА
КОВАЛЬЧУК ЛЮДМИЛА ИВАНОВНА
ИП ГАЛИЙ ЮРИЙ АЛЕКСАНДРОВИЧ
ИП ШМАЛЬ АНДРЕЙ НИКОЛАЕВИЧ
ООО "МАГНИТЭНЕРГО"
ООО "ПРОФСЕРВИСТРЕЙД"
ШАХИЯНОВА АНЖЕЛИКА ВАЛЕНТИНОВНА
АРУСТАМОВ БОРИС ПЕТРОВИЧ
ООО "МАГНУМ 2000"
ИП МЕЛЬНИКОВ ДЕМИД ВИКТОРОВИЧ
ПО ВИГ "КАМЕРТОН"
САПКО В.В.
ИП МАКАРЯН АИДА ВЛАДИМИРОВНА
БУКЛОВ АЛЕКСАНДР ВАСИЛЬЕВИЧ, ГАСРЕТОВА АННА АНАТОЛЬЕВНА
СКОРИКОВ АНДРЕЙ АНАТОЛЬЕВИЧ
ООО "ЭНЕРГОСБЫТ ЮГА"
ИП Индивидуальный предприниматель Скибинский Александр Владимирович
ИП ИП КОЛЕСНИКОВ ВЛАДИМИР ИВАНОВИЧ
СЕМКО СЕРГЕЙ НИКОЛАЕВИЧ
ИП ГУСЕВА МАРИНА НИКОЛАЕВНА
ИП Индивидуальный предприниматель Забарская Регина Маратовна
ИП ХАТЛАМАДЖЯН ЕЛЕНА МИХАЙЛОВНА
ХАНТИМИРОВ ХУГАС КЕОРКОВИЧ
ООО "КЭС"
ИП Индивидуальный предприниматель Петина Оксана Борисовна
ИП Индивидуальный предприниматель Хачатурян Михаил Каренович
ИП ЛИТВАК ГАЛИНА ВАЛЕРЬЕВНА
ООО Общество с ограниченной ответственностью "ГеоЭкоПроект"
ООО ООО салон "Денстар"
ИП ИП ГАБРИЕЛЯН Г.А.
ИП Козьмин Дмитрий Евгеньевич
ООО "ПАРА"
ЖЕЛЕЗНОВ ОЛЕГ ВАЛЕНТИНОВИЧ
ИП Индивидуальный предприниматель Хачатурян Карен Саркисович, Индивидуальный предприниматель Кужелев Игорь Давыдович
ООО "ЭНЕРГОСБЫТ ЮГА"
ПАО "РОСТЕЛЕКОМ"
ООО Общество с ограниченной ответственностью "Цифровой Медиа-Борд"
ООО ООО "КРИПТ"
ООО "ЭНЕРГОСБЫТ ЮГА"
ООО "ЕЭС.ГАРАНТ"
ИП Хачатурян Карен Саркисович
ООО ООО ФПК "ЮЖНЫЙ РЕГИОН"
ИП ВЫСОЧИН И.В.
ИП СЕМЯННИКОВ ГЕННАДИЙ НИКОЛАЕВИЧ
ООО ЛОМБАРД
ИП ИП ЛИ РОБЕРТ ВЛАДИМИРОВИЧ
ПАО "РОСТЕЛЕКОМ"
МБУ МБУ "ЦЕНТР ИТС"
ООО "БУДЬ ЗДОРОВ!"
ИП ИНДИВИДУАЛЬНЫЙ ПРЕДПРИНИМАТЕЛЬ КОНКИН СЕРГЕЙ ПЕТРОВИЧ
ООО "ПРОФСЕРВИСТРЕЙД"
ООО "ЯМС"
ИП Скарлупин О.Д.
Погореленко Юрий Иванович, Есауленко Геннадий Викторович
ИП ИП Панченко Валентина Дмитриевна
ООО "ЭРЛ"
ООО ООО "ДОНПРОМПРОДСНАБ"
</t>
  </si>
  <si>
    <t>Л-1110</t>
  </si>
  <si>
    <t xml:space="preserve">ИП Индивидуальный предприниматель Товмасян Хачатур Сосикович
АО АО "КОРПОРАЦИЯ "ГЛОРИЯ ДЖИНС"
ООО "БЕЛЫЙ АИСТ"
ИП Индивидуальный предприниматель Пантюхова Елена Олеговна
ООО Общество с ограниченной ответственностью "ЭЛИТА СЕРВИС ПЛЮС"
ИП ВИННИЦКИЙ СЕРГЕЙ БОРИСОВИЧ
ООО ООО "ФЛОКС"
ИП Тисленко Александр Викторович
ИП ИП ГЛАДКОВ МИХАИЛ ЮРЬЕВИЧ
ИП СКИБИНА ОЛЬГА СЕРГЕЕВНА
БАБИЛОЕВА ФЕВРОНЯ АЛЕКСЕЕВНА
ИП ИВАНСКАЯ ВАЛЕНТИНА СЕМЕНОВНА
ИП Борисов Виталий Юрьевич
ИП ИП Чумаченко А.А. Пархоменко Н.С.
ИП Индивидуальный предприниматель Согоян Арарат Матевозович
ГАГАЛАЕВА ТАТЬЯНА СЕРГЕЕВНА
ООО ООО "ДИНАСТИЯ"
КАРНЫШЕВА НАТАЛЬЯ ГЕОРГИЕВНА
ООО ООО "СВИВ"
ПАО "РОСТЕЛЕКОМ"
ИП ИП КОСТЫРЬ АЛЕКСЕЙ АЛЕКСАНДРОВИЧ
ООО Общество с ограниченной ответственностью "АПР-Сити/ТВД"
ИП САПОЖНИКОВ АРСЕНИЙ ЮРЬЕВИЧ
ИП ПРОСВИРНИНА О.В.
ООО "ОНИКС"
ИП Индивидуальный предприниматель Ермишкин Алексей Витальевич
ООО ООО "ПРАЙМ ТЕЛЕКОМ ЮГ"
ИП ФЕДОРОВИЧ ЛЮБОВЬ АЛЕКСАНДРОВНА
ООО ООО "ЭСК "ЭНЕРГОСТАНДАРТ""
ИП Индивидуальный предприниматель Киричек Артем Сергеевич
ПАО "РОСТЕЛЕКОМ"
УЧРЕЖДЕНИЕ "КОРПУС"
ПАО "РОСТЕЛЕКОМ"
ИП НИКИШИН ЮРИЙ ВАСИЛЬЕВИЧ
ИП ПОЛЯНСКАЯ ЛИДИЯ ВЛАДИМИРОВНА
ИП ИП КОЛЕСНИКОВ ВЛАДИМИР ИВАНОВИЧ
ИП Саксеева Т.Н.
ЖЕЛЕЗНЯКОВА АНТОНИНА ВЕНИАМИНОВНА
ИП Индивидуальный предприниматель Кунаков Михаил Викторович
ООО Общество с ограниченной ответственностью "Будда"
КАУШАНСКИЙ МИХАИЛ ВЛАДИМИРОВИЧ
ВОЕННО-ОХОТНИЧЬЕ ОБЩЕСТВО СКВО
ИП ИП ОБУХОВСКАЯ ИРИНА НИКОЛАЕВНА
ИП ТИХОНОВА МАРИЯ АНАТОЛЬЕВНА
ООО ООО "ПРАЙМ ТЕЛЕКОМ ЮГ"
ПАО "БАНК ФК " ОТКРЫТИЕ"
ООО ООО " МАРКЕТДЕВЕЛОПМЕНТГРУПП"
ПАО "СБЕРБАНК РОССИИ"
ИП НАЗАРЕНКО ИРИНА АНАТОЛЬЕВНА
ООО "ЭЛЕ-ГАЗ" ОК
ИП Индивидуальный предприниматель Чабан Кристина Юрьевна
ИП Индивидуальный предприниматель Согоян Арарат Матевозович
ШАТВОРЯН КАРИНЭ ЛЕОНИДОВНА
ООО ООО "СОЗИДАТЕЛЬ"
ИП БУТЕНКО ГЕННАДИЙ ВАДИМОВИЧ
БУРХОВЕЦКАЯ ЮЛИЯ ВИКТОРОВНА
ИП ЛЕВДИК ИРИНА ГЕННАДЬЕВНА
ИП Индивидуальный предприниматель Хачатурян Артур Каренович
ИП Индивидуальный предприниматель Соболев Дмитрий Александрович
ООО МАГАЗИН 20
БЫКАДОРОВА НАТАЛЬЯ МИХАЙЛОВНА
ИП ИП КОШЕЛЕВА РОЗА ОВАНЕСОВНА
ИП Индивидуальный предприниматель Чернявский Владимир Александрович
БУКЛОВ АЛЕКСАНДР ВАСИЛЬЕВИЧ, ГАСРЕТОВА АННА АНАТОЛЬЕВНА
ООО ООО "ФЛОКС"
ИП ХАНДЖЯН ОЛЬГА НИКОЛАЕВНА
ИП ОВСИЕНКО СВЕТЛАНА ОЛЕГОВНА
ИП ИП ТЫШЛАНГОВ ЯКОВ КАРПОВИЧ
ИП БАРЕЕВА РАИСА ЭДГЕНОВНА
ООО "КАПИТАЛ МЕДИЦИНСКОЕ СТРАХОВАНИЕ"
ИП Кизер Таисия Федоровна
ИП ИП СУХОРУЧКО СВЕТЛАНА ПЕТРОВНА
ООО "КЭС"
ООО ООО "ДОНПРОМПРОДСНАБ"
ИП Индивидуальный предприниматель Сендюк Валентина Стефановна, Индивидуальный предприниматель Милославская Лариса Александровна
ООО ООО "ЕЭС-ГАРАНТ" О
ИП ИП ГЕОРГИЕВА М.Л.
ИП ИП АВАКЯН НАТАЛИЯ КОНСТАНТИНОВНА
ООО "555"
Калитко Ольга Валериевна, Михайловский Олег Юрьевич
ООО ООО "СОЗИДАТЕЛЬ"
ИП ИП БЫСТРАЯ КАРИНЭ АЛЬБЕРТОВНА
ИП ИНДИВИДУАЛЬНЫЙ ПРЕДПРИНИМАТЕЛЬ КОНКИН СЕРГЕЙ ПЕТРОВИЧ
ИП ИП ПАНТЕЛИШИНА ЛЮДМИЛА АЛЕКСЕЕВНА
ИП Индивидуальный предприниматель Ясыновый Александр Александрович
ИП ИП ГАЛЯНИЦКАЯ НАТАЛЬЯ ВАСИЛЬЕВНА
ООО Общество с ограниченной ответственностью "ЭЛИТА СЕРВИС ПЛЮС"
ООО Общество с ограниченной ответственностью "ЭЛИТА СЕРВИС ПЛЮС"
ПАО "БАНК ФК " ОТКРЫТИЕ"
ИП СЕМЕНОВА ТАМАРА ВЛАДИСЛАВОВНА
ИП Индивидуальный предприниматель Хачатурян Артур Каренович
ИП ЦАРУКЯН СУСАННА САГАТЕЛОВНА
ИП Индивидуальный предприниматель Карапетян Армен Михайлович
ИП Хачатурян Карен Саркисович
ИП Хачатурян Карен Саркисович
ИП Хачатурян Карен Саркисович
ИП Кужелев Игорь Давыдович
ИП Кужелев Игорь Давыдович
ИП Кужелев Игорь Давыдович
ООО Общество с ограниченной ответственностью "Межрегиональная энергосбытовая компания"
ИП Индивидуальный предприниматель Арутюнова Елена Валерьевна
ООО "ЯМС"
БЫКАДОРОВА НАТАЛЬЯ МИХАЙЛОВНА
ООО ООО "Лазер КС Клиника"
ГОЛКА ЕВА АНАТОЛЬЕВНА
ИП ИП ДОРОШЕНКО АЛЕКСЕЙ ВЛАДИМИРОВИЧ
ООО "МАКС И К"
ИП Митерева Светлана Юрьевна
ГОУ ГБУ РО "РЦИС"
ИП КАЛАШНИКОВА ЛЮДМИЛА ИВАНОВНА
ИП ИП РЫЖАКОВА ГАЛИНА ВИТАЛЬЕВНА
МАУ МАУ "ГОРОДСКОЙ ДОМ ТВОРЧЕСТВА"
ПАО "РОСТЕЛЕКОМ"
ИП ИП Шемякин Ю.П.
ИП Индивидуальный предприниматель Ермаков Андрей Сергеевич
ООО "ЯМС"
ИП Шахсинова М.М
ИП ИП ТИРАЦУЯН МАДИРОС ЛУСПАРОНОВИЧ
СУХОМЛИНОВ ВЯЧЕСЛАВ НИКОЛАЕВИЧ
ИП КОСИНОВ ВЛАДИМИР ИЛЬИЧ
ИП САВЕЛЬЕВА ТАТЬЯНА НИКОЛАЕВНА
ПАО "РОСТЕЛЕКОМ"
ООО "ИРФС"
ПАО "РОСТЕЛЕКОМ"
УЧРЕЖДЕНИЕ "КОРПУС"
ИП ИП ЧИСТЯКОВ ВИТАЛИЙ ВИКТОРОВИЧ
ИП Апарнев Александр Владимирович
ТОВКАЙЛО ЮРИЙ АЛЕКСАНДРОВИЧ
ИП Индивидуальный предприниматель Ляшенко Марина Александровна
ИП КАРЧЕВСКАЯ ВЕРА ПЕТРОВНА
ИП ИП ИГНАТОВА ГАЛИНА НИКОЛАЕВНА
БОЙЧЕНКО ЛЮБОВЬ ИВАНОВНА
ИП БУРЦЕВА СВЕТЛАНА ГРИГОРЬЕВНА
ООО "КЭС"
ООО "СОВРЕМЕННОЕ ОБРАЗОВАНИЕ-РОСТОВ"
ИП Индивидуальный предпринимательТищенко Екатерина Владимировна
ООО ООО "ОТРАЖЕНИЕ"
ООО ООО "ОФИС"
ПАО "РОСТЕЛЕКОМ"
ООО Общество с ограниченной ответственностью "Межрегиональная энергосбытовая компания"
ИП ИП ТИРАЦУЯН МАДИРОС ЛУСПАРОНОВИЧ
ИП ИП ТИРАЦУЯН МАДИРОС ЛУСПАРОНОВИЧ
ИП ГРИЦАЙ ОКСАНА ВЛАДИМИРОВНА
ИП ИП ТЫЗЫХЯН МИКАЕЛ ГЕННАДЬЕВИЧ
ГРИГОРЯН НАИРА НИКОЛАЕВНА
ООО "КЭС"
ИП ДАВЫДОВ ДАНИИЛ ВЛАДИМИРОВИЧ
ООО "МТС ЭНЕРГО"
ИП ПЛАТОНОВ СЕРГЕЙ ВИКТОРОВИЧ
ООО "ПРОФСЕРВИСТРЕЙД"
ИП КРАВЧЕНКО СЕРГЕЙ НИКОЛАЕВИЧ
ООО "ЕЭС.ГАРАНТ"
ИП ГРИГОРОВА НАТАЛЬЯ ГЕОРГИЕВНА
ДЕРМЕНДЖИ ТАТЬЯНА ВЛАДИМИРОВНА
ИП МУРАДОВ ЕВКЛИД МИХАЙЛОВИЧ
ПГК "КРИСТАЛЛ"
ИП КОРСУН ВЯЧЕСЛАВ АНАТОЛЬЕВИЧ
ИП ЕРЫШЕВ ИГОРЬ СЕМЕНОВИЧ
ИП ИП ЧЕРНЫШОВА НАТАЛЬЯ ВИКТОРОВНА
ИП Черепахина Татьяна Александровна
ООО "МТС ЭНЕРГО"
ИП ИП МИРОШНИЧЕНКО ВАДИМ ЮРЬЕВИЧ
ГСК ГСК "СПОРТ"
ИП ИСКРА В.Я.
ИП КОСЕНКОВА ИРИНА ГЕОРГИЕВНА
ООО МАГАЗИН 20
АО АО " РОСТОВОБЛФАРМАЦИЯ"
ИП Индивидуальный предприниматель Ляшенко Марина Александровна
ИП КОЛЕСНИКОВ МИХАИЛ ЮРЬЕВИЧ
ИП Целиковский Давид Анатольевич
ИП СМИРНОВ АЛЕКСАНДР АЛЕКСАНДРОВИЧ
ИП Индивидуальный предприниматель Зорина Оксана Александровна
ЛУХТАРЕВА АННА ГРИГОРЬЕВНА
АВЕДЯН АВЕДИК АРШАЛУЙСОВИЧ
ИП Индивидуальный предприниматель Ковалев Михаил Анатольевич
Пахомова Анаида Вачиковна
ПРИШВА ВИТАЛИЙ ИВАНОВИЧ
МКУ "ЗАЩИТА И БЕЗОПАСНОСТЬ"
ИП ПРОСВИРНИН В.В.
ООО ООО "НИКА"
ООО "555"
ИП Оганесян Сурен Овакимович
ИП ИП Спиридонова Э.П.
ОСТРОУХ ЕЛЕНА ЛЕОНИДОВНА
ИП ШАНЦИН ДЕНИС АЛЕКСЕЕВИЧ
ИП Хашба Беслан Викторович
ООО "МАГНИТЭНЕРГО"
ИП ЧЕРЕПАНОВА АНАСТАСИЯ СЕРГЕЕВНА
ИП ИП СТАРОЖИЦКАЯ А.В.
АО "Октябрьская районная организация ветеранов микрорайон Военвед"
Кондратюк Александр Павлович, Ляшенко Геннадий Николаевич
ИП Индивидуальный предприниматель ФИЛОНОВ РОМАН СЕРГЕЕВИЧ
ООО ООО "РСУ - 10"
ООО Общество с ограниченной ответственностью "АПР-Сити/ТВД"
ДЮБУА ДМИТРИЙ ПЕТРОВИЧ
ИП МАКМАК НИНА ЕВГЕНЬЕВНА
ИП ДЕПОНЯН ВАДИМ АЛЬБЕРТОВИЧ
ООО Общество с ограниченной ответственностью "ГеоЭкоПроект"
ООО Общество с ограниченной отвественностью "Новая Клиника"
ГУДКОВА ИННА АНАТОЛЬЕВНА
ССПУН "СОДРУЖЕСТВО"
ТИМОШЕНКО К.В.
ИП Индивидуальный предприниматель Горьковенко Галина Евгеньевна
ИП Индивидуальный предприниматель Коломоец Игорь Николаевич
ООО Общество с ограниченной ответственностью "МИЛАГРО"
ООО ООО "ЦЕХ РнД"
ООО АПЕКС ПЛЮС
ПОПОВ ВИКТОР ИВАНОВИЧ
ООО "СТОМАТОЛОГИЯ ДОКТОРА ЧИЛИКИНА"
ПАО "РОСТЕЛЕКОМ"
КОЗЛОВ АЛЕКСАНДР АРКАДЬЕВИЧ
ДАВИДЕНКО СВЕТЛАНА ЕВГЕНЬЕВНА
ИП Кужелев Игорь Давыдович
ИП Абачараева Нелля Лазаревна
МБУ МБУ "ЦЕНТР ИТС"
ИП ГАЛИУЛИНА АННА АРНОЛЬДОВНА
МБУ МБУ "ЦЕНТР ИТС"
ООО МАГАЗИН 6
ИП ШЕСТАКОВА ЛЮДМИЛА ВАЛЕНТИНОВНА
ООО ООО "РСУ - 10"
ООО ООО "РСУ - 10"
ИП Индивидуальный предприниматель Чернявский Данил Александрович
РОСТОБЛОТДЕЛЕНИЕ ОБЩЕСТВЕННОЙ ОРГАНИЗАЦИИ ВООП
ИП МАКАРОВА ГАЛИЯ БЕЙСЕНОВНА
ИП ИП Тюрина Е.В
ООО "ВЕСТА-1"
ИП Индивидуальный предприниматель Сафронов Денис Александрович
ИП Индивидуальный предприниматель Сазанова Екатерина Алексеевна
ООО ООО "СОЦИАЛЬНАЯ АПТЕКА 15"
ООО "БЕЛЫЙ АИСТ"
ИП Индивидуальный предприниматель Рамазанова Сара Магомедалиевна
ООО ООО "АМ РОСТОВ-НА-ДОНУ"
АО "Почта России"
АО АО " РОСТОВОБЛФАРМАЦИЯ"
ИП ШАПОШНИКОВА ИРИНА ВЛАДИМИРОВНА
ООО "ЭЛЕ-ГАЗ" ОК
ХОРОШАВИНА ЕЛЕНА НИКОЛАЕВНА
ИП МИХЕЕВ СЕРГЕЙ ДМИТРИЕВИЧ
ИП ИП ЖВАНКО ВЛАДИМИР ПЕТРОВИЧ
ИП Плотникова Алла Ивановна
ИП ИП ИВАНОВ И.И.
ИП ИП ДЕМЕШЕВА КАРИНА ВЯЧЕСЛАВОВНА
ИП КОЛЕСНИКОВА ГАЛИНА АЛЕКСЕЕВНА
ИП МЕРЗЛИКИНА ИРИНА ПЕТРОВНА
ЗАО "ТЕПЛЫЙ ДОМ СМ"
ООО "ЭНЕРГОСБЫТ ЮГА"
ООО Общество с ограниченной ответственностью "ПУНКТ Е"
ИП Индивидуальный предприниматель Кирдан Александра Александровна
ГУДКОВА ИННА АНАТОЛЬЕВНА
ИП Васильев Михаил Юрьевич
ИП САПОЖНИКОВА ИННА ВЛАДИМИРОВНА
ИП НАРХОВА СВЕТЛАНА АЛЕКСАНДРОВНА
ГОЛОВАНОВ АЛЕКСАНДР ГЕННАДЬЕВИЧ
ИП ИП БАГРЕНЦЕВА СВЕТЛАНА АЛЕКСАНДРОВНА
БЕЙЗЫМ М.Я.
ПЕРШИНА ЕКАТЕРИНА ОЛЕГОВНА
ООО ООО " Тайгер-Ган"
ИП Индивидуальный предприниматель Аханова Регина Валерьевна
АСЕКОВА ЭЛЬМИРА ИЗАМУТДИНОВНА
ООО "МТС ЭНЕРГО"
ИП ИП Блинова Н.С.
ИП ИП БЫСТРАЯ КАРИНЭ АЛЬБЕРТОВНА
АРТИКУЛЕНКО ИРИНА ГЕННАДЬЕВНА
ИП ИП ПЕЛИПЕНКО ЛЮБОВЬ НИКОЛАЕВНА
ИП ХАЧАТУРОВ АРТУР СЕРГЕЕВИЧ
ИП ГУБАНУКАЕВА МАРХА
ИП Индивидуальный предприниматель Геворгян Рипсиме Вазгеновна
ИП СКАРЛУПИН ОЛЕГ ДМИТРИЕВИЧ
КАНТОР НАТАЛЬЯ ОЛЕГОВНА
ООО ООО " КАРАТ"
ИП ЕГОРОВ АЛЕКСАНДР АЛЕКСАНДРОВИЧ
ООО ООО "НПО "ЮРГЦ"
ИП Индивидуальный предприниматель ПЕПЕЛЯЕВА ОЛЬГА ИЛЬИНИЧНА
ИП ПРЯМОРУКОВА ВАЛЕНТИНА НИКОЛАЕВНА
КОВАЛЬЧУК ЛЮДМИЛА ИВАНОВНА
ИП ГАЛИЙ ЮРИЙ АЛЕКСАНДРОВИЧ
ИП ШМАЛЬ АНДРЕЙ НИКОЛАЕВИЧ
ООО "МАГНИТЭНЕРГО"
ООО "ПРОФСЕРВИСТРЕЙД"
ШАХИЯНОВА АНЖЕЛИКА ВАЛЕНТИНОВНА
АРУСТАМОВ БОРИС ПЕТРОВИЧ
ООО "МАГНУМ 2000"
ИП МЕЛЬНИКОВ ДЕМИД ВИКТОРОВИЧ
ПО ВИГ "КАМЕРТОН"
САПКО В.В.
ИП МАКАРЯН АИДА ВЛАДИМИРОВНА
БУКЛОВ АЛЕКСАНДР ВАСИЛЬЕВИЧ, ГАСРЕТОВА АННА АНАТОЛЬЕВНА
СКОРИКОВ АНДРЕЙ АНАТОЛЬЕВИЧ
ООО "ЭНЕРГОСБЫТ ЮГА"
ИП Индивидуальный предприниматель Скибинский Александр Владимирович
ИП ИП КОЛЕСНИКОВ ВЛАДИМИР ИВАНОВИЧ
СЕМКО СЕРГЕЙ НИКОЛАЕВИЧ
ИП ГУСЕВА МАРИНА НИКОЛАЕВНА
ИП Индивидуальный предприниматель Забарская Регина Маратовна
ИП ХАТЛАМАДЖЯН ЕЛЕНА МИХАЙЛОВНА
ХАНТИМИРОВ ХУГАС КЕОРКОВИЧ
ООО "КЭС"
ИП Индивидуальный предприниматель Петина Оксана Борисовна
ИП Индивидуальный предприниматель Хачатурян Михаил Каренович
ИП ЛИТВАК ГАЛИНА ВАЛЕРЬЕВНА
ООО Общество с ограниченной ответственностью "ГеоЭкоПроект"
ООО ООО салон "Денстар"
ИП ИП ГАБРИЕЛЯН Г.А.
</t>
  </si>
  <si>
    <t>Л-1114</t>
  </si>
  <si>
    <r>
      <rPr>
        <sz val="10"/>
        <rFont val="Times New Roman"/>
      </rPr>
      <t xml:space="preserve">Авшарова Элина Перчовна
АО "Почта России"
АО "Теплокоммунэнерго"
АО "ЭР-Телеком Холдинг"
ГБУ РО "Городская поликлиника № 7" в г. Ростове-на-Дону
Жукова Марина Юрьевна
ЗАО "Ростовский-на-Дону завод "Агат"
ИП Абраменко Людмила Евгеньевна
ИП Крыжановская Ирина Викторовна
ИП Лунева Людмила Геннадьевна
ИП Молчанов Павел Александрович
ИП Рамазанов Даниил Бахтиярович
ИП Стрельцов Андрей Иванович
ИП Шатохина Валентина Викторовна
Ковальчук Андрей Юрьевич
МБУЗ "Детская городская поликлиника № 8 города Ростова-на-Дону"
МБУК "Ростовская-на-Дону городская централизованная библиотечная система
МБУ "Центр ИТС"
МКД С НЕПОСРЕДСТВЕННОЙ ФОРМОЙ УПРАВЛЕНИЯ
ОАО "Севкавэлектроремонт"
ООО "ЖИЛИЩНИК" Л
ООО "Ростов-Дом"
ООО "Строительные Материалы и Технологии"
ООО "ТТК-Связь"
ООО "УК ВОЕНВЕД"
ООО "УО Фивы"
ООО "Цифровой Медиа-Борд"
ПАО "Вымпел-Коммуникации"
ПАО "Газпром газораспределение Ростов-на-Дону"
ПАО "Мобильные ТелеСистемы"
ПАО "Ростелеком"
Пруцин Геннадий Павлович
Тирацуян Галина Ивановна
ТСЖ "ЗООЛОГИЧЕСКАЯ 18"
ТСЖ "ЗООЛОГИЧЕСКАЯ 18"
Хаметова Зарема Нажмудиновна Хаметова Мадина Ямудиновна
Хрипченко Андрей Владимирович
Черниковский Дмитрий Юрьевич
Шевченко Наталья Алексеевна
АО ПАО "Вымпел-Коммуникации"
АО ПАО "Вымпел-Коммуникации"
ПАО "Газпром газораспределение Ростов-на-Дону"
ФИЗ ЛИЦА
</t>
    </r>
  </si>
  <si>
    <t>РП-25 от ПС 110 кВ Р5</t>
  </si>
  <si>
    <t>Л-25ф5</t>
  </si>
  <si>
    <t>Нагрузка также входит в энергорайон «Алмаз» и энергорайон «транзит 110 кВ Р5 - Р12 - Р1»
Присоединения для ротации по п.1 Протокола ФШ №02-2025 от 11.11.2025</t>
  </si>
  <si>
    <t>Нагрузка также входит в энергорайон «Алмаз»</t>
  </si>
  <si>
    <t>Нагрузка также входит в энергорайон «Алмаз» и энергорайон «транзит 110 кВ Р5 - Р12 - Р1»</t>
  </si>
  <si>
    <t>Энергорайон «транзит 110 кВ Р5 - Р12 - Р1»  (входит в энергорайон «КС Янтарное»)</t>
  </si>
  <si>
    <t>Нагрузка также входит в энергорайон «Фортуна» и энергорайон «Алмаз»</t>
  </si>
  <si>
    <t>Нагрузка также входит в энергорайон «Фортуна» и энергорайон «Алмаз»
Присоединения для ротации по п.1 Протокола ФШ №02-2025 от 11.11.2025</t>
  </si>
  <si>
    <t>Энергорайон «транзит 110 кВ Р-4 - КС3 - НГ5 - НЗБ»  (входит в энергорайон «КС Янтарное»)</t>
  </si>
  <si>
    <t>"Титан С" ООО "РСК" 3 категория</t>
  </si>
  <si>
    <t>ПС 110 кВ КС3</t>
  </si>
  <si>
    <t>КЛ 6 кВ №38</t>
  </si>
  <si>
    <t>ООО "Межрайонные электрические сети" 3 категория</t>
  </si>
  <si>
    <t>КЛ 6 кВ №36</t>
  </si>
  <si>
    <t>ООО "Газпром трансгаз Краснодар" РЛПУМ.              3 категория</t>
  </si>
  <si>
    <t>ООО "Газпром трансгаз Краснодар" РЛПУМГ                 3 категория</t>
  </si>
  <si>
    <t>КЛ 6 кВ №8</t>
  </si>
  <si>
    <t>КЛ 6 кВ №15</t>
  </si>
  <si>
    <t>ООО «Газпром газоматорное топливо» 3 категория</t>
  </si>
  <si>
    <t>КЛ 6 кВ №27</t>
  </si>
  <si>
    <t>ООО «МЭС» 3 категория</t>
  </si>
  <si>
    <t>КЛ 6 кВ №33</t>
  </si>
  <si>
    <t>КЛ 6 кВ №42</t>
  </si>
  <si>
    <t>ООО "Новая Эра" 3 категория</t>
  </si>
  <si>
    <t>КЛ 6 кВ №56</t>
  </si>
  <si>
    <t>ООО «РЭТ», ООО издательский дом Профпресс.                        3 категория</t>
  </si>
  <si>
    <t>КЛ 6 кВ №60</t>
  </si>
  <si>
    <t xml:space="preserve">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t>
  </si>
  <si>
    <t>Л-317</t>
  </si>
  <si>
    <t>Юридические лица, Физ. лица г. Аксай</t>
  </si>
  <si>
    <t>Л-321</t>
  </si>
  <si>
    <t xml:space="preserve">ПРОМЭНЕРГОСБЫТ ООО/АЛЕШИНА Л.А./ТОРГОВО-СКЛАДСКОЙ КОМПЛЕКС-ССО
ПРОМЭНЕРГОСБЫТ ООО/АЛЕШИНА Л.А./ТОРГОВО-СКЛАДСКОЙ КОМПЛЕКС-ССО
РОСТЕЛЕКОМ ОАО/ ЛТЦ-9 В1/ПР.ЛЕНИНА,44-ССО
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ЭНЕРГОСБЫТ ЮГА ООО/ИП ЮЩЕНКОВ А.П/НЕЖИЛОЕ ПОМЕЩЕНИЕ/
ТАРАПЛАСТ ООО/ЗЕМЕЛЬНЫЙ УЧАСТОК
ЭНЕРДЖИ ГРУП/АСТРАГАЛ ООО/НЕЖИЛОЕ СТРОЕНИЕ
АГРОТОРГ/ПЯТЁРОЧКА
АГРОТОРГ/ПЯТЁРОЧКА
ДВОРЕЦ СПОРТА/ФОК/УЛ.РЕЧНИКОВ,11
АГРОТОРГ/ПЯТЁРОЧКА
ЛЯХ А.А. ИП
КАРАПЕТЬЯНЦ К.А. ИП/ЗЕМЕЛЬНЫЙ УЧАСТОК
РОЖКОВ А.В./НЕЖИЛОЕ ЗДАНИЕ
ЯРОСЛАВЦЕВ А.П./ЗЕМЕЛЬНЫЙ УЧАСТОК
</t>
  </si>
  <si>
    <t>Л-325</t>
  </si>
  <si>
    <t xml:space="preserve">пос. Большой Лог, в/г № 1А)-ССО
в/г №10 Военкомат Аксайского района - Административное здание г/п1 , г.Аксай , ул. Гагарина, 27) --ССО
АКД-ССО
АКД-ССО
ММ" Марквард"-ССО
ПРОМЭНЕРГОСБЫТ ООО/АЛЕШИНА Л.А./ТОРГОВО-СКЛАДСКОЙ КОМПЛЕКС-ССО
ПРОМЭНЕРГОСБЫТ ООО/АЛЕШИНА Л.А./ТОРГОВО-СКЛАДСКОЙ КОМПЛЕКС-ССО
РОСТЕЛЕКОМ ОАО/ ЛТЦ-9 В1/ПР.ЛЕНИНА,44-ССО
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ЭНЕРГОСБЫТ ЮГА ООО/ИП ЮЩЕНКОВ А.П/НЕЖИЛОЕ ПОМЕЩЕНИЕ/
ТАРАПЛАСТ ООО/ЗЕМЕЛЬНЫЙ УЧАСТОК
ЭНЕРДЖИ ГРУП/АСТРАГАЛ ООО/НЕЖИЛОЕ СТРОЕНИЕ
АГРОТОРГ/ПЯТЁРОЧКА
АГРОТОРГ/ПЯТЁРОЧКА
ДВОРЕЦ СПОРТА/ФОК/УЛ.РЕЧНИКОВ,11
АГРОТОРГ/ПЯТЁРОЧКА
</t>
  </si>
  <si>
    <t>Л-326</t>
  </si>
  <si>
    <t xml:space="preserve">ПРОМЭНЕРГОСБЫТ ООО/АЛЕШИНА Л.А./ТОРГОВО-СКЛАДСКОЙ КОМПЛЕКС-ССО
РОСТЕЛЕКОМ ОАО/ ЛТЦ-9 В1/ПР.ЛЕНИНА,44-ССО
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t>
  </si>
  <si>
    <t>Л-350</t>
  </si>
  <si>
    <t xml:space="preserve">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ЭНЕРГОСБЫТ ЮГА ООО/ИП ЮЩЕНКОВ А.П/НЕЖИЛОЕ ПОМЕЩЕНИЕ/
ТАРАПЛАСТ ООО/ЗЕМЕЛЬНЫЙ УЧАСТОК
ЭНЕРДЖИ ГРУП/АСТРАГАЛ ООО/НЕЖИЛОЕ СТРОЕНИЕ
АГРОТОРГ/ПЯТЁРОЧКА
АГРОТОРГ/ПЯТЁРОЧКА
ДВОРЕЦ СПОРТА/ФОК/УЛ.РЕЧНИКОВ,11
АГРОТОРГ/ПЯТЁРОЧКА
ЛЯХ А.А. ИП
КАРАПЕТЬЯНЦ К.А. ИП/ЗЕМЕЛЬНЫЙ УЧАСТОК
РОЖКОВ А.В./НЕЖИЛОЕ ЗДАНИЕ
ЯРОСЛАВЦЕВ А.П./ЗЕМЕЛЬНЫЙ УЧАСТОК
ДОНСВЯЗЬСТРОЙ-ПРОМБАЗА,ОФИС/ПР.ЛЕНИНА,42
</t>
  </si>
  <si>
    <t>Л-352</t>
  </si>
  <si>
    <t xml:space="preserve">АКД-ССО
АКД-ССО
ММ" Марквард"-ССО
ПРОМЭНЕРГОСБЫТ ООО/АЛЕШИНА Л.А./ТОРГОВО-СКЛАДСКОЙ КОМПЛЕКС-ССО
ПРОМЭНЕРГОСБЫТ ООО/АЛЕШИНА Л.А./ТОРГОВО-СКЛАДСКОЙ КОМПЛЕКС-ССО
РОСТЕЛЕКОМ ОАО/ ЛТЦ-9 В1/ПР.ЛЕНИНА,44-ССО
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ЭНЕРГОСБЫТ ЮГА ООО/ИП ЮЩЕНКОВ А.П/НЕЖИЛОЕ ПОМЕЩЕНИЕ/
ТАРАПЛАСТ ООО/ЗЕМЕЛЬНЫЙ УЧАСТОК
ЭНЕРДЖИ ГРУП/АСТРАГАЛ ООО/НЕЖИЛОЕ СТРОЕНИЕ
АГРОТОРГ/ПЯТЁРОЧКА
</t>
  </si>
  <si>
    <t>Л-355</t>
  </si>
  <si>
    <t>ООО СЗ «Галактика» быт 1,2 категории</t>
  </si>
  <si>
    <t>ПС 110 кВ Р32</t>
  </si>
  <si>
    <t>КЛ 10 кВ №32-56</t>
  </si>
  <si>
    <t>АО «Ново-Ростовское»  3 категория</t>
  </si>
  <si>
    <t>КЛ 10 кВ №32-70</t>
  </si>
  <si>
    <t>ООО «Южная сетевая компания»  быт 2,3 категории</t>
  </si>
  <si>
    <t>КЛ 10 кВ №32-53</t>
  </si>
  <si>
    <t>КЛ 10 кВ №32-54</t>
  </si>
  <si>
    <t>ООО СЗ «Галактика»  быт 1,2 категории</t>
  </si>
  <si>
    <t>КЛ 10 кВ №32-55</t>
  </si>
  <si>
    <t xml:space="preserve">АО «Донэнерго»ИП Бова Сергей Иванович
Адамян Зограб Акопович
Акционерное общество "Торговый дом "ПЕРЕКРЕСТОК"
Андриади Александр Юрьевич
Аракелян Арташес Спартакович
Арутюнов Вячеслав Алексеевич, Карапетян Артем Марати
Бабаев Вадим Каримович
Бунятов Гарегин Сергеевич
Гаражно-строительный кооператив "Прогресс"
ГПК "Коммунальник-1"
Грибов Юрий Михайлович, Оганнисян Гнел Геворгович
Домбаев Роман Михайлович
Застенская Ольга Вячеславовна ИП
ИП Агамян Арам Кимович
ИП Андрианов Алексей Владимирович
ИП Андрианов Алексей Владимирович
ИП Андрианов Алексей Владимирович
ИП Гусева Елена Владимировна
ИП Дуденкова Анна Александровна
ИП Костандян Ануш Гарушовна
ИП Муратов Владислав Равшанович
ИП Подерягин Юрий Владимирович
ИП Подерягин Юрий Владимирович
ИП Сафарян Артем Армоевич (договор действует до 31.07.2025г)
ИП Сафарян Артем Армоевич (договор действует до 31.07.2025г)
ИП ШАХМУРАДЯН А.М.
ИП Щасливый Владимир Владимирович
Косарев Валерий Юрьевич
Лукьяненко Ольга Александровна, Губайдуллин Михаил Алимджанович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ООО "Агроторг"
ООО "Агроторг"
ООО "АПР-Сити/ТВД"
ООО "Вектор"
ООО "Вектор"
ООО "Городское благоустройство"
ООО "КЭС"
ООО "КЭС"
ООО "МАГНИТЭНЕРГО"
ООО "МАГНИТЭНЕРГО"
ООО "МТС ЭНЕРГО"
ООО "ПРОФСЕРВИСТРЕЙД"
ООО "РОСТТОРГ"
ООО "Симоша"
ООО "Спектр"
ООО "ФЛЭШ"
ООО "Фортуна-М"
ООО "Фортуна-М"
ООО "Фортуна-М"
ООО "ЯМС-ФУДС-4"
ООО "ЯМС-ФУДС-4"
Прядьев Эдуард Николаевич
Романенко Татьяна Константиновна
Сагомонова Виктория Евгеньевна, Ищенко Таисия Петровна
Теракян Любовь Лукьяновна и Сазанов Олег Владимирович
Щетинина Г.К.
Щетинина Г.К.
Щетинина Г.К.
АО "Первая Башенная Компания"
Берберов Владимир Сергеевич
Борисова Ольга Алексеевна
Данюшин Александр Иванович
Ерицян Лева Рафикович
ИП Габриелян Армен Николаевич
ИП Габриелян Армен Николаевич
ИП Габриелян Армен Николаевич
ИП Глава крестьянского (фермерского) хозяйства Авагян Ваге Норикович
ИП Глава крестьянского (фермерского) хозяйства Авагян Ваге Норикович
ИП Духопельников Сергей Александрович
ИП Кириевский Олег Евгеньевич
ИП Коротков Юрий Васильевич
ИП Морина Наталья Анатольевна
ИП Морина Наталья Анатольевна
ИП Симонянц Виктория Георгиевна
ИП Товмасян Хачатур Сосикович
ИП Фурса Александр Владимирович
Колесников Владимир Александрович
Нечипарный Андрей Викторович
ООО "Аудит Эксперт"
ООО "Навигатор+"
ООО "Навигатор+"
ООО "Передвижная механизированная колонна по монтажу котельных"
ООО "Передвижная механизированная колонна по монтажу котельных"
ООО "ПраймТелекомЮг"
ООО "РОСТТОРГ"
ООО "РОСТТОРГ"
ООО "Сбытовая компания Юг"
ООО "Сбытовая компания Юг"
ООО "Сбытовая компания Юг"
ООО "СВИВ"
ООО Специализированный Застройщик "ГАЛАКТИКА"
ООО "Триумф"
ООО "Цифровой Медиа-Борд"
ООО "Цифровой Медиа-Борд"
Саркисьян Арпеник Левоновна
Саркисян Артавазд Вартанович
Саркисян Вартан Артавазди
Фетисов Александр Сергеевич
Фролов Александр Валентинович
Фролов Александр Валентинович, Бабичева Евгения Александровна
Хлыян Яков Андреевич
Шмидт Мария Жиулиевна
Алексаньян Людмила Людвиговна
Алфеева Ольга Павловна
Воронина Надежда Сергеевна
Гаджиева Люба Абдуллаевна
Гаражно-строительный кооператив "Лада"
Гаражно-строительный кооператив "Машиностроитель"
Гаражный кооператив "ЛАДА-1"
Гарустович Ольга Анатольевна
Грацианская Светлана Юрьевна
Дарчиева Елена Ивановна
ЗАО "Вектор-Бест-Юг"
Зеленина Нина Федоровна
ИП Агишева Альфия Махмудовна
ИП Айдашова Татьяна Юрьевна
ИП Антоненко Юрий Петрович
ИП Аракян Мушег Григорьевич
ИП Артемьева Диана Викторовна
ИП Арутюнян Агван Хоренович
ИП Васильева Дианна Игоревна
ИП Гринько И.Т.
ИП Дьяченко Наталья Владимировна
ИП Евсеева Елена Яковлевна
ИП Ермаков Владимир Юрьевич
ИП Зеленцова Наталья Владимировна
ИП Карабанова Елена Александровна
ИП Ковалев Алексей Владимирович
ИП Кузьмичев Павел Владимирович
ИП Марченкова Наталья Юрьевна
ИП Минуллина Людмила Николаевна
ИП Минуллина Людмила Николаевна
ИП Митусов Владимир Викторович
ИП Перепелица Вадим Витальевич
ИП Савельева Наталья Владимировна
ИП Сапожников Юрий Михайлович
ИП Семенов Александр Сергеевич
ИП Сосницкий Евгений Геннадьевич
ИП Чеботарев Амазасп Васильевич
ИП Янковская О.Н.
Климова Наталья Викторовна
Климов Владимир Борисович
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t>
  </si>
  <si>
    <t>Л-3257</t>
  </si>
  <si>
    <t xml:space="preserve">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Публичное акционерное общество "Сбербанк России"
Публичное акционерное общество "Сбербанк России"
Рулев Алексей Сергеевич
Рыбакова Галина Александровна
Рыбакова Галина Александровна
</t>
  </si>
  <si>
    <t>Л-3259</t>
  </si>
  <si>
    <t xml:space="preserve">ОАО ПАО "МОСЭНЕРГОСБЫТ"
ИП Дебелова Татьяна Вячеславовна
Арутюнян Седа Андраниковна
ООО "МАГНИТЭНЕРГО"
Чекина Людмила Михайловна
ИП Костандян Ануш Гарушовна
ИП Бова Сергей Иванович
Адамян Зограб Акопович
Акционерное общество "Торговый дом "ПЕРЕКРЕСТОК"
Андриади Александр Юрьевич
Аракелян Арташес Спартакович
Арутюнов Вячеслав Алексеевич, Карапетян Артем Марати
Бабаев Вадим Каримович
Бунятов Гарегин Сергеевич
Гаражно-строительный кооператив "Прогресс"
ГПК "Коммунальник-1"
Грибов Юрий Михайлович, Оганнисян Гнел Геворгович
Домбаев Роман Михайлович
Застенская Ольга Вячеславовна ИП
ИП Агамян Арам Кимович
ИП Андрианов Алексей Владимирович
ИП Андрианов Алексей Владимирович
ИП Андрианов Алексей Владимирович
ИП Гусева Елена Владимировна
ИП Дуденкова Анна Александровна
ИП Костандян Ануш Гарушовна
ИП Муратов Владислав Равшанович
ИП Подерягин Юрий Владимирович
ИП Подерягин Юрий Владимирович
ИП Сафарян Артем Армоевич (договор действует до 31.07.2025г)
ИП Сафарян Артем Армоевич (договор действует до 31.07.2025г)
ИП ШАХМУРАДЯН А.М.
ИП Щасливый Владимир Владимирович
Косарев Валерий Юрьевич
Лукьяненко Ольга Александровна, Губайдуллин Михаил Алимджанович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ООО "Агроторг"
ООО "Агроторг"
ООО "АПР-Сити/ТВД"
ООО "Вектор"
ООО "Вектор"
ООО "Городское благоустройство"
ООО "КЭС"
ООО "КЭС"
ООО "МАГНИТЭНЕРГО"
ООО "МАГНИТЭНЕРГО"
ООО "МТС ЭНЕРГО"
ООО "ПРОФСЕРВИСТРЕЙД"
ООО "РОСТТОРГ"
ООО "Симоша"
ООО "Спектр"
ООО "ФЛЭШ"
ООО "Фортуна-М"
ООО "Фортуна-М"
ООО "Фортуна-М"
ООО "ЯМС-ФУДС-4"
ООО "ЯМС-ФУДС-4"
Прядьев Эдуард Николаевич
Романенко Татьяна Константиновна
Сагомонова Виктория Евгеньевна, Ищенко Таисия Петровна
Теракян Любовь Лукьяновна и Сазанов Олег Владимирович
Щетинина Г.К.
Щетинина Г.К.
Щетинина Г.К.
АО "Первая Башенная Компания"
Берберов Владимир Сергеевич
Борисова Ольга Алексеевна
Данюшин Александр Иванович
Ерицян Лева Рафикович
ИП Габриелян Армен Николаевич
ИП Габриелян Армен Николаевич
ИП Габриелян Армен Николаевич
ИП Глава крестьянского (фермерского) хозяйства Авагян Ваге Норикович
ИП Глава крестьянского (фермерского) хозяйства Авагян Ваге Норикович
ИП Духопельников Сергей Александрович
ИП Кириевский Олег Евгеньевич
ИП Коротков Юрий Васильевич
ИП Морина Наталья Анатольевна
ИП Морина Наталья Анатольевна
ИП Симонянц Виктория Георгиевна
ИП Товмасян Хачатур Сосикович
ИП Фурса Александр Владимирович
Колесников Владимир Александрович
Нечипарный Андрей Викторович
ООО "Аудит Эксперт"
ООО "Навигатор+"
ООО "Навигатор+"
ООО "Передвижная механизированная колонна по монтажу котельных"
ООО "Передвижная механизированная колонна по монтажу котельных"
ООО "ПраймТелекомЮг"
ООО "РОСТТОРГ"
ООО "РОСТТОРГ"
ООО "Сбытовая компания Юг"
ООО "Сбытовая компания Юг"
ООО "Сбытовая компания Юг"
ООО "СВИВ"
ООО Специализированный Застройщик "ГАЛАКТИКА"
ООО "Триумф"
ООО "Цифровой Медиа-Борд"
ООО "Цифровой Медиа-Борд"
Саркисьян Арпеник Левоновна
Саркисян Артавазд Вартанович
Саркисян Вартан Артавазди
Фетисов Александр Сергеевич
Фролов Александр Валентинович
Фролов Александр Валентинович, Бабичева Евгения Александровна
Хлыян Яков Андреевич
Шмидт Мария Жиулиевна
Алексаньян Людмила Людвиговна
Алфеева Ольга Павловна
Воронина Надежда Сергеевна
Гаджиева Люба Абдуллаевна
Гаражно-строительный кооператив "Лада"
Гаражно-строительный кооператив "Машиностроитель"
Гаражный кооператив "ЛАДА-1"
Гарустович Ольга Анатольевна
Грацианская Светлана Юрьевна
Дарчиева Елена Ивановна
ЗАО "Вектор-Бест-Юг"
Зеленина Нина Федоровна
ИП Агишева Альфия Махмудовна
ИП Айдашова Татьяна Юрьевна
ИП Антоненко Юрий Петрович
ИП Аракян Мушег Григорьевич
ИП Артемьева Диана Викторовна
ИП Арутюнян Агван Хоренович
ИП Васильева Дианна Игоревна
ИП Гринько И.Т.
ИП Дьяченко Наталья Владимировна
ИП Евсеева Елена Яковлевна
ИП Ермаков Владимир Юрьевич
ИП Зеленцова Наталья Владимировна
ИП Карабанова Елена Александровна
ИП Ковалев Алексей Владимирович
ИП Кузьмичев Павел Владимирович
ИП Марченкова Наталья Юрьевна
ИП Минуллина Людмила Николаевна
ИП Минуллина Людмила Николаевна
ИП Митусов Владимир Викторович
ИП Перепелица Вадим Витальевич
ИП Савельева Наталья Владимировна
ИП Сапожников Юрий Михайлович
ИП Семенов Александр Сергеевич
ИП Сосницкий Евгений Геннадьевич
ИП Чеботарев Амазасп Васильевич
ИП Янковская О.Н.
Климова Наталья Викторовна
Климов Владимир Борисович
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Публичное акционерное общество "Сбербанк России"
Публичное акционерное общество "Сбербанк России"
Рулев Алексей Сергеевич
Рыбакова Галина Александровна
Рыбакова Галина Александровна
Рябухина Светлана Вадимовна
Савченко Яна Александровна
Саркисова Н.С.
Форост Екатерина Валерьевна
Шетова Виктория Александровна
</t>
  </si>
  <si>
    <t>Л-3263</t>
  </si>
  <si>
    <t xml:space="preserve">ОАО ПАО "МОСЭНЕРГОСБЫТ"
ОАО ПАО "МОСЭНЕРГОСБЫТ"
ИП Дебелова Татьяна Вячеславовна
Арутюнян Седа Андраниковна
ООО "МАГНИТЭНЕРГО"
Чекина Людмила Михайловна
ИП Костандян Ануш Гарушовна
ИП Бова Сергей Иванович
Адамян Зограб Акопович
Акционерное общество "Торговый дом "ПЕРЕКРЕСТОК"
Андриади Александр Юрьевич
Аракелян Арташес Спартакович
Арутюнов Вячеслав Алексеевич, Карапетян Артем Марати
Бабаев Вадим Каримович
Бунятов Гарегин Сергеевич
Гаражно-строительный кооператив "Прогресс"
ГПК "Коммунальник-1"
Грибов Юрий Михайлович, Оганнисян Гнел Геворгович
Домбаев Роман Михайлович
Застенская Ольга Вячеславовна ИП
ИП Агамян Арам Кимович
ИП Андрианов Алексей Владимирович
ИП Андрианов Алексей Владимирович
ИП Андрианов Алексей Владимирович
ИП Гусева Елена Владимировна
ИП Дуденкова Анна Александровна
ИП Костандян Ануш Гарушовна
ИП Муратов Владислав Равшанович
ИП Подерягин Юрий Владимирович
ИП Подерягин Юрий Владимирович
ИП Сафарян Артем Армоевич (договор действует до 31.07.2025г)
ИП Сафарян Артем Армоевич (договор действует до 31.07.2025г)
ИП ШАХМУРАДЯН А.М.
ИП Щасливый Владимир Владимирович
Косарев Валерий Юрьевич
Лукьяненко Ольга Александровна, Губайдуллин Михаил Алимджанович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ООО "Агроторг"
ООО "Агроторг"
ООО "АПР-Сити/ТВД"
ООО "Вектор"
ООО "Вектор"
ООО "Городское благоустройство"
ООО "КЭС"
ООО "КЭС"
ООО "МАГНИТЭНЕРГО"
ООО "МАГНИТЭНЕРГО"
ООО "МТС ЭНЕРГО"
ООО "ПРОФСЕРВИСТРЕЙД"
ООО "РОСТТОРГ"
ООО "Симоша"
ООО "Спектр"
ООО "ФЛЭШ"
ООО "Фортуна-М"
ООО "Фортуна-М"
ООО "Фортуна-М"
ООО "ЯМС-ФУДС-4"
ООО "ЯМС-ФУДС-4"
Прядьев Эдуард Николаевич
Романенко Татьяна Константиновна
Сагомонова Виктория Евгеньевна, Ищенко Таисия Петровна
Теракян Любовь Лукьяновна и Сазанов Олег Владимирович
Щетинина Г.К.
Щетинина Г.К.
Щетинина Г.К.
АО "Первая Башенная Компания"
Берберов Владимир Сергеевич
Борисова Ольга Алексеевна
Данюшин Александр Иванович
Ерицян Лева Рафикович
ИП Габриелян Армен Николаевич
ИП Габриелян Армен Николаевич
ИП Габриелян Армен Николаевич
ИП Глава крестьянского (фермерского) хозяйства Авагян Ваге Норикович
ИП Глава крестьянского (фермерского) хозяйства Авагян Ваге Норикович
ИП Духопельников Сергей Александрович
ИП Кириевский Олег Евгеньевич
ИП Коротков Юрий Васильевич
ИП Морина Наталья Анатольевна
ИП Морина Наталья Анатольевна
ИП Симонянц Виктория Георгиевна
ИП Товмасян Хачатур Сосикович
ИП Фурса Александр Владимирович
Колесников Владимир Александрович
Нечипарный Андрей Викторович
ООО "Аудит Эксперт"
ООО "Навигатор+"
ООО "Навигатор+"
ООО "Передвижная механизированная колонна по монтажу котельных"
ООО "Передвижная механизированная колонна по монтажу котельных"
ООО "ПраймТелекомЮг"
ООО "РОСТТОРГ"
ООО "РОСТТОРГ"
ООО "Сбытовая компания Юг"
ООО "Сбытовая компания Юг"
ООО "Сбытовая компания Юг"
ООО "СВИВ"
ООО Специализированный Застройщик "ГАЛАКТИКА"
ООО "Триумф"
ООО "Цифровой Медиа-Борд"
ООО "Цифровой Медиа-Борд"
Саркисьян Арпеник Левоновна
Саркисян Артавазд Вартанович
Саркисян Вартан Артавазди
Фетисов Александр Сергеевич
Фролов Александр Валентинович
Фролов Александр Валентинович, Бабичева Евгения Александровна
Хлыян Яков Андреевич
Шмидт Мария Жиулиевна
Алексаньян Людмила Людвиговна
Алфеева Ольга Павловна
Воронина Надежда Сергеевна
Гаджиева Люба Абдуллаевна
Гаражно-строительный кооператив "Лада"
Гаражно-строительный кооператив "Машиностроитель"
Гаражный кооператив "ЛАДА-1"
Гарустович Ольга Анатольевна
Грацианская Светлана Юрьевна
Дарчиева Елена Ивановна
ЗАО "Вектор-Бест-Юг"
Зеленина Нина Федоровна
ИП Агишева Альфия Махмудовна
ИП Айдашова Татьяна Юрьевна
ИП Антоненко Юрий Петрович
ИП Аракян Мушег Григорьевич
ИП Артемьева Диана Викторовна
ИП Арутюнян Агван Хоренович
ИП Васильева Дианна Игоревна
ИП Гринько И.Т.
ИП Дьяченко Наталья Владимировна
ИП Евсеева Елена Яковлевна
ИП Ермаков Владимир Юрьевич
ИП Зеленцова Наталья Владимировна
ИП Карабанова Елена Александровна
ИП Ковалев Алексей Владимирович
ИП Кузьмичев Павел Владимирович
ИП Марченкова Наталья Юрьевна
ИП Минуллина Людмила Николаевна
ИП Минуллина Людмила Николаевна
ИП Митусов Владимир Викторович
ИП Перепелица Вадим Витальевич
ИП Савельева Наталья Владимировна
ИП Сапожников Юрий Михайлович
ИП Семенов Александр Сергеевич
ИП Сосницкий Евгений Геннадьевич
ИП Чеботарев Амазасп Васильевич
ИП Янковская О.Н.
Климова Наталья Викторовна
Климов Владимир Борисович
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Публичное акционерное общество "Сбербанк России"
Публичное акционерное общество "Сбербанк России"
Рулев Алексей Сергеевич
Рыбакова Галина Александровна
Рыбакова Галина Александровна
Рябухина Светлана Вадимовна
Савченко Яна Александровна
Саркисова Н.С.
Форост Екатерина Валерьевна
</t>
  </si>
  <si>
    <t>Л-3268</t>
  </si>
  <si>
    <t xml:space="preserve">Арутюнов Вячеслав Алексеевич, Карапетян Артем Марати
Бабаев Вадим Каримович
Бунятов Гарегин Сергеевич
Гаражно-строительный кооператив "Прогресс"
ГПК "Коммунальник-1"
Грибов Юрий Михайлович, Оганнисян Гнел Геворгович
Домбаев Роман Михайлович
Застенская Ольга Вячеславовна ИП
ИП Агамян Арам Кимович
ИП Андрианов Алексей Владимирович
ИП Андрианов Алексей Владимирович
ИП Андрианов Алексей Владимирович
ИП Гусева Елена Владимировна
ИП Дуденкова Анна Александровна
ИП Костандян Ануш Гарушовна
ИП Муратов Владислав Равшанович
ИП Подерягин Юрий Владимирович
ИП Подерягин Юрий Владимирович
ИП Сафарян Артем Армоевич (договор действует до 31.07.2025г)
ИП Сафарян Артем Армоевич (договор действует до 31.07.2025г)
ИП ШАХМУРАДЯН А.М.
ИП Щасливый Владимир Владимирович
Косарев Валерий Юрьевич
Лукьяненко Ольга Александровна, Губайдуллин Михаил Алимджанович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ООО "Агроторг"
ООО "Агроторг"
ООО "АПР-Сити/ТВД"
ООО "Вектор"
ООО "Вектор"
ООО "Городское благоустройство"
ООО "КЭС"
ООО "КЭС"
ООО "МАГНИТЭНЕРГО"
ООО "МАГНИТЭНЕРГО"
ООО "МТС ЭНЕРГО"
ООО "ПРОФСЕРВИСТРЕЙД"
ООО "РОСТТОРГ"
ООО "Симоша"
ООО "Спектр"
ООО "ФЛЭШ"
ООО "Фортуна-М"
ООО "Фортуна-М"
ООО "Фортуна-М"
ООО "ЯМС-ФУДС-4"
ООО "ЯМС-ФУДС-4"
Прядьев Эдуард Николаевич
Романенко Татьяна Константиновна
Сагомонова Виктория Евгеньевна, Ищенко Таисия Петровна
Теракян Любовь Лукьяновна и Сазанов Олег Владимирович
Щетинина Г.К.
Щетинина Г.К.
Щетинина Г.К.
АО "Первая Башенная Компания"
Берберов Владимир Сергеевич
Борисова Ольга Алексеевна
Данюшин Александр Иванович
Ерицян Лева Рафикович
ИП Габриелян Армен Николаевич
ИП Габриелян Армен Николаевич
ИП Габриелян Армен Николаевич
ИП Глава крестьянского (фермерского) хозяйства Авагян Ваге Норикович
ИП Глава крестьянского (фермерского) хозяйства Авагян Ваге Норикович
ИП Духопельников Сергей Александрович
ИП Кириевский Олег Евгеньевич
ИП Коротков Юрий Васильевич
ИП Морина Наталья Анатольевна
ИП Морина Наталья Анатольевна
ИП Симонянц Виктория Георгиевна
ИП Товмасян Хачатур Сосикович
ИП Фурса Александр Владимирович
Колесников Владимир Александрович
Нечипарный Андрей Викторович
ООО "Аудит Эксперт"
ООО "Навигатор+"
ООО "Навигатор+"
ООО "Передвижная механизированная колонна по монтажу котельных"
ООО "Передвижная механизированная колонна по монтажу котельных"
ООО "ПраймТелекомЮг"
ООО "РОСТТОРГ"
ООО "РОСТТОРГ"
ООО "Сбытовая компания Юг"
ООО "Сбытовая компания Юг"
ООО "Сбытовая компания Юг"
ООО "СВИВ"
ООО Специализированный Застройщик "ГАЛАКТИКА"
ООО "Триумф"
ООО "Цифровой Медиа-Борд"
ООО "Цифровой Медиа-Борд"
Саркисьян Арпеник Левоновна
Саркисян Артавазд Вартанович
Саркисян Вартан Артавазди
Фетисов Александр Сергеевич
Фролов Александр Валентинович
Фролов Александр Валентинович, Бабичева Евгения Александровна
Хлыян Яков Андреевич
Шмидт Мария Жиулиевна
Алексаньян Людмила Людвиговна
Алфеева Ольга Павловна
Воронина Надежда Сергеевна
Гаджиева Люба Абдуллаевна
Гаражно-строительный кооператив "Лада"
Гаражно-строительный кооператив "Машиностроитель"
Гаражный кооператив "ЛАДА-1"
Гарустович Ольга Анатольевна
Грацианская Светлана Юрьевна
Дарчиева Елена Ивановна
ЗАО "Вектор-Бест-Юг"
Зеленина Нина Федоровна
ИП Агишева Альфия Махмудовна
ИП Айдашова Татьяна Юрьевна
ИП Антоненко Юрий Петрович
ИП Аракян Мушег Григорьевич
ИП Артемьева Диана Викторовна
ИП Арутюнян Агван Хоренович
ИП Васильева Дианна Игоревна
ИП Гринько И.Т.
ИП Дьяченко Наталья Владимировна
ИП Евсеева Елена Яковлевна
ИП Ермаков Владимир Юрьевич
ИП Зеленцова Наталья Владимировна
ИП Карабанова Елена Александровна
ИП Ковалев Алексей Владимирович
ИП Кузьмичев Павел Владимирович
ИП Марченкова Наталья Юрьевна
ИП Минуллина Людмила Николаевна
ИП Минуллина Людмила Николаевна
ИП Митусов Владимир Викторович
ИП Перепелица Вадим Витальевич
ИП Савельева Наталья Владимировна
ИП Сапожников Юрий Михайлович
ИП Семенов Александр Сергеевич
ИП Сосницкий Евгений Геннадьевич
ИП Чеботарев Амазасп Васильевич
ИП Янковская О.Н.
Климова Наталья Викторовна
Климов Владимир Борисович
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Публичное акционерное общество "Сбербанк России"
Публичное акционерное общество "Сбербанк России"
Рулев Алексей Сергеевич
Рыбакова Галина Александровна
Рыбакова Галина Александровна
Рябухина Светлана Вадимовна
Савченко Яна Александровна
Саркисова Н.С.
</t>
  </si>
  <si>
    <t>Л-3274</t>
  </si>
  <si>
    <t>ООО "Мир",  Оборонэнерго(МКД), ООО"Вояж" (БОФ РМ), с/т "Мичуринец", ООО "Форпост-Юг", быт г.Аксай,  АО Донэнерго.            3 категория.</t>
  </si>
  <si>
    <t>ПС 35 кВ АС3</t>
  </si>
  <si>
    <t>КВЛ 6 кВ №303</t>
  </si>
  <si>
    <t>ООО "НоваторПром", АО "Аксайское молоко", ТСЖ ”Казачий хутор”,  ООО "Эксперт", ГК "Автомобилист", ИП Истомина, ИП Жарко, ИП Никонов, ИП Руденко, ИП Аракян, ИП Гапотий, ЗАО "Мобиком Кавказ", ООО "НоваторПлюс", ООО "Изумруд", ООО "Баркад",  ООО "АВА", ООО "ПК-Терминал", ООО "Созидатель", ОАО Межрегионэнергосбыт, ООО "СпецТехСтрой", ИП Перепелкин, ИП Телегин, ИП Живилов, ИП Козык, ООО "Инвалид Чернобыля", ИП Челохьян, ИП Сафронова,  быт г.Аксай, п. Российский,быт АО Донэнерго.                                           3 категория.</t>
  </si>
  <si>
    <t>КВЛ 6 кВ №305</t>
  </si>
  <si>
    <t>РЭС «Ростовский» Филиала «Северо-Кавказский» АО "Оборонэнерго" 3 категория</t>
  </si>
  <si>
    <t>КЛ 6 кВ №307</t>
  </si>
  <si>
    <t>ИП Гаврилова  Л.А, ГБУ РО "ПАБ №1 Новочеркасская, ИП Гладченко А.П., Горячий Ю.Н., Гр. Малышко М.А., ИП Джумаков Т.Ю., МБОУ Детский сад №2, ООО "ТЭК", ООО "Горжилэксплуатация", ООО "Металлоконструкция", ООО УК "Столица", ТСН (ТСЖ) "Цимлянский, 1Г" 2.3 категории</t>
  </si>
  <si>
    <t>ПС 35 кВ НГ7</t>
  </si>
  <si>
    <t>КЛ 10 кВ №701</t>
  </si>
  <si>
    <t>ИП Заяц Ю.Г., ИП Фисенко А.О., ИП Юрченко К.С., ООО "Полиграф-Центр Юг", ООО "Церс Прайс", ПАО "Газпромраспределение",  3 категории</t>
  </si>
  <si>
    <t>КВЛ 10 кВ №702</t>
  </si>
  <si>
    <t>Л-704</t>
  </si>
  <si>
    <t xml:space="preserve">ООО ЭНЕРГОРОК/СШ2/НЕЖИЛ_ПОМЕЩЕН/РОСТОВСКОЕ ШОССЕ,4А-ССО
ООО РСК/НЕЖИЛ_ПОМЕЩ_В2/ЯЩЕНКО 1А/-ССО
ООО РСК/НЕЖИЛ_ПОМЕЩ_В1/ЯЩЕНКО 1А/-ССО
ООО АРС/НЕЖИЛ_ПОМЕЩЕН/РОСТОВСКИЙ ВЫЕЗД,22
КОРШУНОВА Р.С./РОСТОВСКИЙ ВЫЕЗД,13А/"ПЯТЕРОЧКА"
СТЕП МАГАЗИН/РОСТОВСКИЙ ВЫЕЗД,24
ООО АРТИС/НЕЖИЛ_ПОМЕЩЕН/РОСТОВСКИЙ ВЫЕЗД,22А
СТЕП/РОСТОВСКИЙ ВЫЕЗД,22
ООО АГРОТОРГ/САРМАТСКАЯ,11Г
ОСАДЧИЙ С.В./СТР-ВО НЕЖИЛ_ПОМЕЩ/БАКЛАНОВСКИЙ,105Б
СОЮЗ/ТОРГОВЫЙ КОМПЛЕКС/ В2/пр. БАКЛАНОВСКИЙ, 105/
</t>
  </si>
  <si>
    <t>Л-708</t>
  </si>
  <si>
    <t xml:space="preserve">Итого по ЦЭС </t>
  </si>
  <si>
    <t>до 5 минут, в том числе:</t>
  </si>
  <si>
    <t>до 20 минут, в том числе:</t>
  </si>
  <si>
    <t>Всего, в том числе:</t>
  </si>
  <si>
    <t>ДД</t>
  </si>
  <si>
    <t>в т.ч. по энергорайону «КС Янтарное»</t>
  </si>
  <si>
    <t>в т.ч. по энергорайону «Фортуна»</t>
  </si>
  <si>
    <t>в т.ч. по энергорайону «Алмаз»</t>
  </si>
  <si>
    <t>в т.ч. по энергорайону «транзит 110 кВ Р5 - Р12 - Р1»</t>
  </si>
  <si>
    <t>в т.ч. по энергорайону «транзит 110 кВ Р-4 - КС3 - НГ5 - НЗБ»</t>
  </si>
  <si>
    <t>Энергорайон «КС Кадамовское» (по зоне ЮЗЭС)
(входит в энергорайон «КС Платовское»)</t>
  </si>
  <si>
    <t>ОАО "ИНПРОМ ЭСТЕЙД" (ТЦ "Мармелад")</t>
  </si>
  <si>
    <t>ПС 110 кВ Т11</t>
  </si>
  <si>
    <t>КЛ 6 кВ 19/2</t>
  </si>
  <si>
    <t xml:space="preserve">Нагрузка также входит в энергорайон «Таганрогский» </t>
  </si>
  <si>
    <t>КЛ -6кВ №19/1</t>
  </si>
  <si>
    <t>быт: г. Таганрог (частично)</t>
  </si>
  <si>
    <t>ПС 110 кВ Т13</t>
  </si>
  <si>
    <t>КЛ 6 кВ №137/2</t>
  </si>
  <si>
    <t>Нагрузка также входит в энергорайон «Таганрогский»
Присоединения для ротации по п.1 Протокола ФШ №02-2025 от 11.11.2025</t>
  </si>
  <si>
    <t>УМВД г.Таганрога, быт: г. Таганрог (частично)</t>
  </si>
  <si>
    <t>ПС 110 кВ Т17</t>
  </si>
  <si>
    <t>КЛ 6 кВ №1702</t>
  </si>
  <si>
    <t>ВЛ - 170</t>
  </si>
  <si>
    <t>ТТИ  ЮФУ</t>
  </si>
  <si>
    <t>ВЛ - 6кВ № 171/1</t>
  </si>
  <si>
    <t>ВЛ - 6кВ № 171/2</t>
  </si>
  <si>
    <t>Гостиница "Темиринда"</t>
  </si>
  <si>
    <t>ВЛ - 6кВ № 172/2</t>
  </si>
  <si>
    <t xml:space="preserve">ОПБ  ТТИ ЮФУ, НИИ МВС    </t>
  </si>
  <si>
    <t>КЛ 6 кВ №173</t>
  </si>
  <si>
    <t>КЛ 6 кВ №174</t>
  </si>
  <si>
    <t>КЛ 6 кВ №179/2</t>
  </si>
  <si>
    <t>Быт: г. Таганрог (частично)</t>
  </si>
  <si>
    <t>ПС 110 кВ Т25</t>
  </si>
  <si>
    <t>КЛ 6 кВ  № 2</t>
  </si>
  <si>
    <t>ССО "ПК Энерго"</t>
  </si>
  <si>
    <t>КЛ 6 кВ  № 7</t>
  </si>
  <si>
    <t>ООО «ПЕНОПЛЕКС СПб»</t>
  </si>
  <si>
    <t>КЛ 6 кВ  № 8</t>
  </si>
  <si>
    <t>КЛ 6 кВ  № 20</t>
  </si>
  <si>
    <t>КЛ 6 кВ  № 18</t>
  </si>
  <si>
    <t>ООО "Лента"</t>
  </si>
  <si>
    <t>КЛ 6 кВ  № 3</t>
  </si>
  <si>
    <t>ООО "ПК-Энерго" (ИП Матусевич М.А., ЗАО "Лемакс-Т")</t>
  </si>
  <si>
    <t>ООО "Втортагмет"</t>
  </si>
  <si>
    <t>КЛ 6кВ №21</t>
  </si>
  <si>
    <t>ООО НТФ Энергомаш инжиниринг</t>
  </si>
  <si>
    <t>ПС 110 кВ Т27</t>
  </si>
  <si>
    <t>КЛ 10 кВ №2705</t>
  </si>
  <si>
    <t>АО ПМП "НАТЭК"</t>
  </si>
  <si>
    <t>КЛ 10 кВ №2716</t>
  </si>
  <si>
    <t>ООО "ТМК Чермет-Ростов</t>
  </si>
  <si>
    <t>КЛ 10 кВ №273</t>
  </si>
  <si>
    <t xml:space="preserve"> Строй ЮГ Ресурс</t>
  </si>
  <si>
    <t>КЛ 10 кВ №274/1</t>
  </si>
  <si>
    <t>ПНС (МУП УВК "Управление"Водоканал")</t>
  </si>
  <si>
    <t>КЛ 10 кВ №2725/2</t>
  </si>
  <si>
    <t>ЗАО Ростелеком</t>
  </si>
  <si>
    <t>ПС 110 кВ Т5</t>
  </si>
  <si>
    <t>КЛ 6 кВ №518/2</t>
  </si>
  <si>
    <t>ССО "ПК Энерго" (ООО "БИНОМ Д")</t>
  </si>
  <si>
    <t>КЛ 6 кВ №518/1</t>
  </si>
  <si>
    <t>КЛ 6 кВ №517</t>
  </si>
  <si>
    <t>ТЦ "Мультицентр"</t>
  </si>
  <si>
    <t>КЛ 6 кВ №519</t>
  </si>
  <si>
    <t>Быт: г. Таганрог (частично), Городская больница №3, школа, Администрация г. Таганрог.</t>
  </si>
  <si>
    <t>Итого по энергорайону «КС Кадамовское» (по зоне ЦЭС и ЮЗЭС)
(входит в энергорайон «КС Платовское»)</t>
  </si>
  <si>
    <t>ЮЗЭС,
 энергорайон «Таганрогский» (входит в энергорайон «КС Кадамовское»)</t>
  </si>
  <si>
    <t>Быт Матвеево Курганского района</t>
  </si>
  <si>
    <t>ПС 110 кВ Алексеевская</t>
  </si>
  <si>
    <t>ВЛ 10 кВ №4</t>
  </si>
  <si>
    <t>ВЛ 10 кВ №5</t>
  </si>
  <si>
    <t>ВЛ 10 кВ №7</t>
  </si>
  <si>
    <t>Быт Неклиновского района</t>
  </si>
  <si>
    <t>ПС 110 кВ Дарагановская</t>
  </si>
  <si>
    <t>ВЛ 10 кВ №3</t>
  </si>
  <si>
    <t>ПС 110 кВ Ефремовская</t>
  </si>
  <si>
    <t>ВЛ 10 кВ №2</t>
  </si>
  <si>
    <t>ПС 35 кВ Лакадемоновская</t>
  </si>
  <si>
    <t>ВЛ 10 кВ №1</t>
  </si>
  <si>
    <t>ПС 110 кВ Латоновская</t>
  </si>
  <si>
    <t>ПС 110 кВ Некрасовская</t>
  </si>
  <si>
    <t>ПС 110 кВ Носовская</t>
  </si>
  <si>
    <t>ПС 110 кВ Троицкая-1</t>
  </si>
  <si>
    <t>ВЛ 10 кВ №2/3</t>
  </si>
  <si>
    <t>ВЛ 10 кВ №1/3</t>
  </si>
  <si>
    <t>ВЛ 10 кВ №4/3</t>
  </si>
  <si>
    <t>ВЛ 10 кВ №5/3</t>
  </si>
  <si>
    <t>ПС 110 кВ Федоровская</t>
  </si>
  <si>
    <t>ВЛ 35 кВ Новоспасовская</t>
  </si>
  <si>
    <t>ПС 35 кВ Анастасиевская</t>
  </si>
  <si>
    <t>ВЛ 10 кВ №6</t>
  </si>
  <si>
    <t>ВЛ 10 кВ №8</t>
  </si>
  <si>
    <t>ПС 35 кВ Б.Кирсановская</t>
  </si>
  <si>
    <t>Быт Аксайского района</t>
  </si>
  <si>
    <t>ПС 35 кВ Б.Салы</t>
  </si>
  <si>
    <t>Быт Мясниковского района</t>
  </si>
  <si>
    <t>ПС 35 кВ Гаевка</t>
  </si>
  <si>
    <t>ВЛ 10 кВ №7-8</t>
  </si>
  <si>
    <t>Быт Куйбышевского раиона</t>
  </si>
  <si>
    <t>ПС 35 кВ Донская</t>
  </si>
  <si>
    <t>ПС 35 кВ Колесниковская</t>
  </si>
  <si>
    <t>ПС 35 кВ Куйбышево-1</t>
  </si>
  <si>
    <t>ПС 35 кВ М.Курганская</t>
  </si>
  <si>
    <t>ВЛ 10 кВ №9</t>
  </si>
  <si>
    <t>ПС 35 кВ Петровская</t>
  </si>
  <si>
    <t>ПС 35 кВ Покровская</t>
  </si>
  <si>
    <t>ПС 35 кВ Политотдельская</t>
  </si>
  <si>
    <t>ПС 35 кВ Советка-2</t>
  </si>
  <si>
    <t>ПС 35 кВ Таганрогская</t>
  </si>
  <si>
    <t>ПС 35 кВ Троицкая</t>
  </si>
  <si>
    <t>ПС 35 кВ Щербаковская</t>
  </si>
  <si>
    <t>Энергорайон «Таганрогский»</t>
  </si>
  <si>
    <t>Быт: с. Новобессергенневка (частично)</t>
  </si>
  <si>
    <t>ПС 110 кВ Очистные сооружения</t>
  </si>
  <si>
    <t>ВЛ 10кВ №2</t>
  </si>
  <si>
    <t>Гостиничный комплекс "Голден Хорс"</t>
  </si>
  <si>
    <t>КЛ 6 кВ №1</t>
  </si>
  <si>
    <t>Быт: СНТ</t>
  </si>
  <si>
    <t>ВЛ 6 кВ №3</t>
  </si>
  <si>
    <t>Быт, г.Таганрог(частично)</t>
  </si>
  <si>
    <t>КЛ 6 кВ АБЗ</t>
  </si>
  <si>
    <t>КЛ 6 кВ ОПБ</t>
  </si>
  <si>
    <t>Быт: 1 школа; 1 дет.сад;, х.Новолакедемоновка, п.Золотая Коса, с.Беглица(частично), х.Русский Колодец(частично), с. Новобессергеневка (частично), с. Александрова Коса, с. Новозолотовка, с. Дмитриадовка, с. Комаровка, с. Петрушино, с. Новобессергенневка (частично)</t>
  </si>
  <si>
    <t>ВЛ 35 кВ Русский Колодец</t>
  </si>
  <si>
    <t>КЛ 6 кВ 6/2</t>
  </si>
  <si>
    <t>Быт, с.Самбек (частично)</t>
  </si>
  <si>
    <t>ПС 110 кВ Самбек</t>
  </si>
  <si>
    <t>ОП Ростовское АО Агрокомбинат "Южный".</t>
  </si>
  <si>
    <t>ВЛ 10кВ №10</t>
  </si>
  <si>
    <t>Быт: с.Вареновка, с.Бессергеновка(частично), 1 администрация с/поселения 1 станция связи; 1 школа; ОП Ростовское АО Агрокомбинат "Южный".</t>
  </si>
  <si>
    <t>ВЛ 10кВ №5</t>
  </si>
  <si>
    <t>1 ретранслятор; 1 станция МЧС, быт: х.Водино, х.Пятихатки, х.Халыбо-Адабашев</t>
  </si>
  <si>
    <t>ПС 110 кВ Синявская</t>
  </si>
  <si>
    <t>школа; быт: х.Мержаново, х.Морской Чулек</t>
  </si>
  <si>
    <t>быт: с.Синявское(частично)</t>
  </si>
  <si>
    <t>быт: х. Щедрый, х. Веселый</t>
  </si>
  <si>
    <t>ГАЗПРОМТРАНСГАЗ КУБАНЬ (ТЛПУМГ)</t>
  </si>
  <si>
    <t>ЗАО "Тендер" (Семейный Магнит)</t>
  </si>
  <si>
    <t>ПС 110 кВ Т1</t>
  </si>
  <si>
    <t>КЛ 6 кВ № 1806/2</t>
  </si>
  <si>
    <t>ООО "ПК Втормет"</t>
  </si>
  <si>
    <t>ПС 110 кВ Т12</t>
  </si>
  <si>
    <t>Отключение на ТП 6/04кВ 180кВА ООО "ПК Втормет" (электроснабжение от ПС Т-12, пр.37)</t>
  </si>
  <si>
    <t>Южный филиал ООО "Энерготранс" (ООО "СК "БРИК")</t>
  </si>
  <si>
    <t>Отключение на ТП-30 Южный филиал ООО "Энерготранс" (ООО "СК "БРИК") (электроснабжение от ПС Т-2, пр.838)</t>
  </si>
  <si>
    <t>ОА "ТАГМЕТ"</t>
  </si>
  <si>
    <t>ПС 110 кВ Т21</t>
  </si>
  <si>
    <t xml:space="preserve">Присоединения 1с., 3с.6 кВ. </t>
  </si>
  <si>
    <t>МУП "Городское хозяйство"</t>
  </si>
  <si>
    <t>ПС 110 кВ Т22</t>
  </si>
  <si>
    <t>Отключение на РУ-39 6 кВ  МУП "Городское хозяйство" (электроснабжение от ПС 110 кВ Т22, КРУ-6 кВ 3с.ш. 6кВ яч.1558)</t>
  </si>
  <si>
    <t>Отключение на РУ-39 6 кВ  МУП "Городское хозяйство" (электроснабжение от ПС 110 кВ Т22, КРУ-6 кВ 4с.ш. 6кВ яч.1580)</t>
  </si>
  <si>
    <t>ООО "КриоГаз"</t>
  </si>
  <si>
    <t>Отключение на Кислородной станции 6/0,4 кВ, РУ-6кВ, 1С, яч.15, прис.1554к ООО "КриоГаз" (электроснабжение от ПС 110 кВ Т22, КРУ-6)</t>
  </si>
  <si>
    <t>Отключение на Кислородной станции 6/0,4 кВ, РУ-6кВ, 2С, яч.20, прис.1584к ООО "КриоГаз" (электроснабжение от ПС 110 кВ Т22, КРУ-6)</t>
  </si>
  <si>
    <t>Оборонэнерго, быт: г. Тагавнрог (частично)</t>
  </si>
  <si>
    <t>ПС 110 кВ Т9</t>
  </si>
  <si>
    <t>Таганргский завод "Прибой"</t>
  </si>
  <si>
    <t>КЛ 6 кВ №906</t>
  </si>
  <si>
    <t>КЛ 6 кВ №917</t>
  </si>
  <si>
    <t>быт: г. Тагавнрог (частично)</t>
  </si>
  <si>
    <t>быт: г. Тагавнрог (частично), дет. Сад</t>
  </si>
  <si>
    <t>КЛ 6 кВ №94/1</t>
  </si>
  <si>
    <t>быт: г. Тагавнрог (частично), 2 котельные, школа</t>
  </si>
  <si>
    <t>КЛ 6 кВ №94/2</t>
  </si>
  <si>
    <t>ООО Продинвест</t>
  </si>
  <si>
    <t>КЛ 6 кВ №929</t>
  </si>
  <si>
    <t>ТЦ "СОМ"</t>
  </si>
  <si>
    <t>КЛ 6 кВ №911/2</t>
  </si>
  <si>
    <t>ОАО РЖД</t>
  </si>
  <si>
    <t>КЛ 6 кВ №912</t>
  </si>
  <si>
    <t xml:space="preserve">ЗАО"Автопредприятие №3" (АТП- 3)  </t>
  </si>
  <si>
    <t>КЛ 6 кВ №915</t>
  </si>
  <si>
    <t>ИП Стрельников</t>
  </si>
  <si>
    <t>КЛ 6 кВ №923</t>
  </si>
  <si>
    <t>ОАО «Промтяжмаш»</t>
  </si>
  <si>
    <t>КЛ 6 кВ №927</t>
  </si>
  <si>
    <t>КЛ 6 кВ №904</t>
  </si>
  <si>
    <t>КЛ 6 кВ №916</t>
  </si>
  <si>
    <t>КЛ 6 кВ №902</t>
  </si>
  <si>
    <t xml:space="preserve">Быт: г. Таганрог (частично), школа; дет.сад, котельная
</t>
  </si>
  <si>
    <t>КЛ 6 кВ №905</t>
  </si>
  <si>
    <t>Быт: с.Крым, с.Султан Салы, дет.сад; Оборонэнерго</t>
  </si>
  <si>
    <t>ПС 110 кВ Чалтырь2</t>
  </si>
  <si>
    <t>Быт: с.Крым, школа</t>
  </si>
  <si>
    <t>Быт: с. Чалтырь</t>
  </si>
  <si>
    <t>ВЛ 10кВ №12</t>
  </si>
  <si>
    <t>Быт: х. Ленинаван, х. Ленинакан</t>
  </si>
  <si>
    <t>ВЛ 10кВ №13</t>
  </si>
  <si>
    <t>ООО "Энерготранс" (ООО Каравай, ЗАО  Сбербанк)</t>
  </si>
  <si>
    <t>ПС 35 кВ Т6</t>
  </si>
  <si>
    <t>КЛ 6 кВ №603/1</t>
  </si>
  <si>
    <t>Холодильная база</t>
  </si>
  <si>
    <t>КЛ 6 кВ №607</t>
  </si>
  <si>
    <t>ООО РСК (быт г. Таганрог (частично)</t>
  </si>
  <si>
    <t>ПС 35 кВ Т3</t>
  </si>
  <si>
    <t>КЛ 6 кВ №309</t>
  </si>
  <si>
    <t>ООО "ПК-Энерго" ( ООО "УК Маранга", Зерновой терминал "Агропрайм")</t>
  </si>
  <si>
    <t>ПС 35 кВ Т7</t>
  </si>
  <si>
    <t>ССО "ПК Энерго" (ООО Измеритель)</t>
  </si>
  <si>
    <t>КЛ 6 кВ №706/1</t>
  </si>
  <si>
    <t>ИП Кишкин</t>
  </si>
  <si>
    <t>АО "Газпром энергосбыт"</t>
  </si>
  <si>
    <t>ПС 35 кВ Т8</t>
  </si>
  <si>
    <t>КЛ 6 кВ №5</t>
  </si>
  <si>
    <t>КЛ 6 кВ №6</t>
  </si>
  <si>
    <t>Быт: г. Таганрог (частично), котельная, школа</t>
  </si>
  <si>
    <t>КЛ 6 кВ №74</t>
  </si>
  <si>
    <t xml:space="preserve">Быт: г. Таганрог (частично), школа;2 дет.сад;
</t>
  </si>
  <si>
    <t>КВЛ 6 кВ №44</t>
  </si>
  <si>
    <t>Быт: г. Таганрог (частично), школа;</t>
  </si>
  <si>
    <t>КЛ 6 кВ №84</t>
  </si>
  <si>
    <t>КЛ 6 кВ №79</t>
  </si>
  <si>
    <t>Быт: г. Таганрог (частично), ВНС, КНС; МЧС Пожарная часть.</t>
  </si>
  <si>
    <t>КЛ 6 кВ №76</t>
  </si>
  <si>
    <t>Быт: г. Таганрог (частично), школа; дет.сад, котельная</t>
  </si>
  <si>
    <t>КЛ 6 кВ №80</t>
  </si>
  <si>
    <t>Нагрузка также входит в энергорайон «КС Кадамовское» (по зоне ЮЗЭС)</t>
  </si>
  <si>
    <t>Нагрузка также входит в энергорайон «КС Кадамовское» (по зоне ЮЗЭС)
Присоединения для ротации по п.1 Протокола ФШ №02-2025 от 11.11.2025</t>
  </si>
  <si>
    <t>ООО "ПК-Энерго" (ООО "ХозАгро")</t>
  </si>
  <si>
    <t>ПС 110 кВ Т24</t>
  </si>
  <si>
    <t>Быт: г. Таганрог (частично), 1 дет.сад;</t>
  </si>
  <si>
    <t>КЛ 6 кВ №45</t>
  </si>
  <si>
    <t>ДЮСШ, Стадион «Торпедо»</t>
  </si>
  <si>
    <t>ВЛ 247/2</t>
  </si>
  <si>
    <t>КЛ 6 кВ №49</t>
  </si>
  <si>
    <t>ООО "ПК-Энерго" (ООО "КЛЕВЕР")</t>
  </si>
  <si>
    <t>КЛ 6кВ №11</t>
  </si>
  <si>
    <t>ООО "ПК-Энерго" (ИП Мехтиев С.З.)</t>
  </si>
  <si>
    <t>КЛ 6кВ №17</t>
  </si>
  <si>
    <t>КЛ 6кВ №31</t>
  </si>
  <si>
    <t>ООО "ПК-Энерго" (ИП Тимошенко А.В.)</t>
  </si>
  <si>
    <t>КЛ 6кВ №35</t>
  </si>
  <si>
    <t>КЛ 6кВ №43</t>
  </si>
  <si>
    <t>ООО "К "Успех"</t>
  </si>
  <si>
    <t>КЛ 6 кВ №11</t>
  </si>
  <si>
    <t>ООО НПК "Роснамис"</t>
  </si>
  <si>
    <t>ООО "МИРТЕК"</t>
  </si>
  <si>
    <t>КЛ 6кВ №32</t>
  </si>
  <si>
    <t>Общество с ограниченной ответственностью "Прессмаш"</t>
  </si>
  <si>
    <t>ПС 110 кВ Т26</t>
  </si>
  <si>
    <t>КЛ 10 кВ №2615</t>
  </si>
  <si>
    <t>Общество с ограниченной ответственностью "МИМАКС"</t>
  </si>
  <si>
    <t>КЛ 10 кВ №2620/1</t>
  </si>
  <si>
    <t>КЛ 10 кВ №2620/2</t>
  </si>
  <si>
    <t>Общество с ограниченной ответственностью "Энерджи Груп"</t>
  </si>
  <si>
    <t>КЛ 10 кВ №265/2</t>
  </si>
  <si>
    <t>Общество с ограниченной ответственностью "Магнит"</t>
  </si>
  <si>
    <t>КЛ 10 кВ №2701/1</t>
  </si>
  <si>
    <t>Общество с ограниченной ответственностью "Лидер-Плюс"</t>
  </si>
  <si>
    <t>КЛ 10 кВ №271</t>
  </si>
  <si>
    <t>Общество с ограниченной ответственностью "Деталь Проект"</t>
  </si>
  <si>
    <t>КЛ 10 кВ №2722</t>
  </si>
  <si>
    <t>КЛ 10 кВ №275</t>
  </si>
  <si>
    <t>Общество с ограниченной ответственностью "Юг Строй электросеть"</t>
  </si>
  <si>
    <t>КЛ 10 кВ №276/1</t>
  </si>
  <si>
    <t>Итого по энергорайону «Таганрогский» (входит в энергорайон «КС Кадамовское»)</t>
  </si>
  <si>
    <t>Итого по ЮЗЭС</t>
  </si>
  <si>
    <t>СВЭС,
Энергорайон «СВЭС» (входит в энергорайон «КС Платовское»)</t>
  </si>
  <si>
    <t>ПАО «ТНС энерго Ростов-на-Дону» х.Веселовка, х.Морозов, х.Быстрый, х.Вознесенский, ОАО "Российские железные дороги", ПАО «Газпром газораспределение Ростов-на-Дону», ПАО "Ростелеком", ИП Илиополова Вероника Сергеевна</t>
  </si>
  <si>
    <t>ПС 110 кВ Б11</t>
  </si>
  <si>
    <t>ВЛ 35 кВ Элеватор</t>
  </si>
  <si>
    <t>ПАО «ТНС энерго Ростов-на-Дону», х.Бакланов, х.Русско-Власовский, х.Проциков, х.Костино-Быстрянский</t>
  </si>
  <si>
    <t>ВЛ 35 кВ Баклановская</t>
  </si>
  <si>
    <t>ПАО «ТНС энерго Ростов-на-Дону», х.Чапура, х.Пришиб, п.РЭС, п.Озерный, х.Гурин, х.Вербочки</t>
  </si>
  <si>
    <t>ВЛ-10кВ №2</t>
  </si>
  <si>
    <t>ПАО «ТНС энерго Ростов-на-Дону», дачи СО Заря, х.Малюгин, п.СХТ, п.ЛМС, х.Рязанкин, х.Скачки, х.Трофименков, г.Морозовск, ООО "Лидер", ИП Кузьмич Владимир Александрович</t>
  </si>
  <si>
    <t>ВЛ-10кВ №6</t>
  </si>
  <si>
    <t>ПАО «ТНС энерго Ростов-на-Дону», АО Клевер</t>
  </si>
  <si>
    <t xml:space="preserve">КЛ-10кВ Сельмаш-2 </t>
  </si>
  <si>
    <t>КЛ-10кВ Сельмаш-5</t>
  </si>
  <si>
    <t>АО «Донэнерго», ООО "МагнитЭнерго", ООО "ПрофСервисТрейд", ООО "НОВАКИТ", ООО "ПрофСервисТрейд", ООО «Строитель», ПАО "Ростелеком"ООО СК "Энергия", ПАО «Газпром газораспределение Ростов-на-Дону»</t>
  </si>
  <si>
    <t>КВЛ 10 кВ № 1139</t>
  </si>
  <si>
    <t>АО «Донэнерго», ООО "МагнитЭнерго", ООО СК "Энергия", ООО "Марком", ИП Ярославцев Алексей Иванович, ИП Моисеенко А.В., ООО "Водоканал", ООО "ЭКО", ООО " Пищевое", ООО "МТС ЭНЕРГО", ООО "ЕЭС.Гарант", ООО "Феникс"</t>
  </si>
  <si>
    <t>КВЛ 10 кВ № 1116</t>
  </si>
  <si>
    <t>ПАО «ТНС энерго Ростов-на-Дону», х.Свободный, х.Чумаков, х.Новороссошанский, х.Пуличев, х.Усть-Халань , х.Быстрореченский, х.Исаев, х.Сухая балка, п.Новосуховый, х.Нижнекольцов, х.Фоминка, х.Херсонка, х.Верхнекольцов, ст.Ермаковская, х.Лубяной, х.Крылов, х.Верхнекольцов</t>
  </si>
  <si>
    <t>ПС 110 кВ Б12</t>
  </si>
  <si>
    <t>ВЛ 35 кВ В.Кольцовская</t>
  </si>
  <si>
    <t>ПАО «ТНС энерго Ростов-на-Дону», х.Васильевка, х.Шарковка, х.Таловка, х.Покровский, х.Березовка, х.Курнаковка, х.Лагутьевка, х.Марьевка, х.Головка, х.Удельный, х.Алексеевка, х.Калиновка, х.Ильинка, х.Раздолье, х.Анновка, х.Головка, х.Демишов, х.Кононов</t>
  </si>
  <si>
    <t>ВЛ 110кВ Г.Калитвинская</t>
  </si>
  <si>
    <t>АО «Донэнерго», ОАО «Автодорсервис», ФКУ Управление автодороги Москва-Волгоград, ООО "ЕЭС.Гарант", ПАО "Ростелеком", ЗАО «Углегорск-Цемент»</t>
  </si>
  <si>
    <t>КВЛ 6 кВ № 1205</t>
  </si>
  <si>
    <t>АО «Донэнерго», ООО "Лукойл-Энергосервис", ООО "САМ-строй", АО "Углегорск-Цемент", ИП Михайлова Елена Александровна</t>
  </si>
  <si>
    <t>КВЛ 6 кВ № 1207</t>
  </si>
  <si>
    <t>АО «Донэнерго»</t>
  </si>
  <si>
    <t>ПС 110 кВ Б1</t>
  </si>
  <si>
    <t>ВЛ 6 кВ Л-127</t>
  </si>
  <si>
    <t>Юридические лица, Физ. лица г. Белая Калитва</t>
  </si>
  <si>
    <t>ПС 110 кВ Б2</t>
  </si>
  <si>
    <t>ВЛ 6 кВ Л-201</t>
  </si>
  <si>
    <t>ВЛ 6 кВ Л-207</t>
  </si>
  <si>
    <t>ВЛ 6 кВ Л-208</t>
  </si>
  <si>
    <t>Юридические лица, Физ. лица п. Горницкий</t>
  </si>
  <si>
    <t>ПС 110 кВ Б3</t>
  </si>
  <si>
    <t>ПАО «ТНС энерго Ростов-на-Дону», ООО "БК-Алпроф, "ООО  "ЭК Юг Руси"</t>
  </si>
  <si>
    <t xml:space="preserve">КЛ-10кВ Автогараж-2 </t>
  </si>
  <si>
    <t>АО «Донэнерго», ООО "Хлеб", ИП Болгов Виктор Иванович, ООО Магнит-Энерго, ИП Айвазова Н.В., ООО "Планета", ООО "Ритуал", ИП Василенко Василий Александрович, ПАО "Мегафон", ПАО МТС</t>
  </si>
  <si>
    <t>КЛ 10 кВ № 323</t>
  </si>
  <si>
    <t>АО «Донэнерго», ООО "Алувин", ООО "Белокалитвинский ремонтно- механический завод", ООО  РЗК "Ресурс", ООО "Агроторг", ООО "Ремтехпрокат", ООО Магнит-Энерго, ООО МАП "Дон-Аэро"</t>
  </si>
  <si>
    <t>КВЛ 10 кВ № 339</t>
  </si>
  <si>
    <t>АО «Донэнерго», ИП Филипов А.Е., ИП Крупнов М.В., ООО "Агроторг", ООО Магнит-Энерго, ПАО МТС</t>
  </si>
  <si>
    <t>КЛ 10 кВ № 340</t>
  </si>
  <si>
    <t>ООО "Энергосистема"</t>
  </si>
  <si>
    <t>КЛ 10 кВ РУП-3-3 (яч.№26)</t>
  </si>
  <si>
    <t>КЛ 10 кВ РУП-7-2 (яч.№37)</t>
  </si>
  <si>
    <t>КЛ 10 кВ Корпус-1А (яч.47)</t>
  </si>
  <si>
    <t>ПС 110 кВ Б4</t>
  </si>
  <si>
    <t>ВЛ 6 кВ Л-415</t>
  </si>
  <si>
    <t>ПАО «ТНС энерго Ростов-на-Дону», ОАО "Карбонат", ООО "Рускальк"ООО "Южная энергетическая компания", ООО "Агроторг", ИП Белимова И.П., ООО "МагнитЭнерго"ООО «Агроиндустрия», ООО "ПрофСервисТрейд", ОАО "Российские железные дороги", ГУП «Волгоградвзрывпром»</t>
  </si>
  <si>
    <t>ПС 110 кВ Б5</t>
  </si>
  <si>
    <t>ВЛ 35 кВ Б6</t>
  </si>
  <si>
    <t>ПАО «ТНС энерго Ростов-на-Дону», п.Долинный, п.Светоч</t>
  </si>
  <si>
    <t>ПС 110 кВ Милютинская</t>
  </si>
  <si>
    <t>ВЛ-10кВ №1</t>
  </si>
  <si>
    <t>ПАО «ТНС энерго Ростов-на-Дону», п.Аграрный, х.Николовка, х.Ивановский, х.Ивановский, х.Борисов, х.Николовка, х.Антоновка</t>
  </si>
  <si>
    <t>ВЛ 35 кВ Успенская</t>
  </si>
  <si>
    <t>ПАО «ТНС энерго Ростов-на-Дону», сл.Маньково-Березовская, х.Павловка, х.Семеновка, х.Нижне-Петровский, х.Николаевский, х.Приходько-Придченский, х.Верхне-Петровский, х.Отрадно-Курносовский, х.Нижне-Петровский</t>
  </si>
  <si>
    <t>ВЛ 35 кВ Знаменская</t>
  </si>
  <si>
    <t>Юридические лица, Физ. лица п. Синегорский</t>
  </si>
  <si>
    <t>ПС 110 кВ Синегорская</t>
  </si>
  <si>
    <t>Л-42</t>
  </si>
  <si>
    <t>Л-50</t>
  </si>
  <si>
    <t>Л-54</t>
  </si>
  <si>
    <t>Л-56</t>
  </si>
  <si>
    <t>Юридические лица, Физ. лица г. Каменск-Шахтинский</t>
  </si>
  <si>
    <t>ПС 35 кВ Водоканал</t>
  </si>
  <si>
    <t>Л-9</t>
  </si>
  <si>
    <t>Л-12</t>
  </si>
  <si>
    <t>Л-23</t>
  </si>
  <si>
    <t>Л-25</t>
  </si>
  <si>
    <t xml:space="preserve">ЗАО "Тандер"
ООО "Агроторг"
ООО "КЭС"
ИП АндрюноваТ.И.
Хачатрян Р.А.
ИП Дарчинян А.Г.
ИП Батагова Л.А.
ИП АндрюноваТ.И.
ИП Дудакова Маргарита Яковлевна
ИП АндрюноваТ.И.
</t>
  </si>
  <si>
    <t>ПС 35 кВ Г5</t>
  </si>
  <si>
    <t>Л-502</t>
  </si>
  <si>
    <t>ООО «Агро-Индустриальная корпорация Астон»</t>
  </si>
  <si>
    <t>Л-503</t>
  </si>
  <si>
    <t>ООО "Крупно"</t>
  </si>
  <si>
    <t xml:space="preserve">ООО "НЭК"
ООО "КЭС"
ИП Назарова-Яковлева
ЗАО "Тандер"
ООО "Агроторг"
ООО "КЭС"
</t>
  </si>
  <si>
    <t>Юридические лица, Физ. лица п. Глубокий</t>
  </si>
  <si>
    <t>Л-513</t>
  </si>
  <si>
    <t>Юридические лица, Физ. лица п. Лесной</t>
  </si>
  <si>
    <t>Л-515</t>
  </si>
  <si>
    <t>Юридические лица, Физ. лица п. Ясногорский</t>
  </si>
  <si>
    <t>ПС 110 кВ Ясногорская</t>
  </si>
  <si>
    <t>Л-33</t>
  </si>
  <si>
    <t>Энергорайон «СВЭС»</t>
  </si>
  <si>
    <t>АО "АМР", НДГРС филиалл Азово-Донского ГБУВП и С, ООО "Велес", МБОУ Поцелуевская ООШ, ИП Стахурский Н.А., х.Дядин, х.Бородинов, х.Поцелуев 3 категория</t>
  </si>
  <si>
    <t>ВЛ-6кВ к/з Восход</t>
  </si>
  <si>
    <t>СПК Экспресс, ООО "Вектор",ЭСК Энергостандарт,"Алатырь", ИП Лукьянова Л.А., ИП Юров А.А., МБОУ Какичевская ООШ, ИП Коноплин В.Ю. п.Скальный, п.Бондарный, х.Какичев, х.Богураев 3 категория</t>
  </si>
  <si>
    <t>ВЛ-6кВ к/з Донец</t>
  </si>
  <si>
    <t>Киреев Р.А., ИП Похлебин А.С., ФГКУ "7 отряд федеральной противопожарной службы по Ростовской области", ООО УК «Белокаливинская» - 7шт МКД, ИП Мелентей А.В., Стребков С.Я, Долоданова Н.Ю. ИП Максименко, ИП Киреев С.И., ПАО «Ростелеком», КС «Горняк», ПАО Мегафон», ООО «ЕЭС Гарант», Быт- 567</t>
  </si>
  <si>
    <t>Общество с ограниченной ответственностью "Белокалитвинский ремонтно- механический завод"</t>
  </si>
  <si>
    <t>Л-117</t>
  </si>
  <si>
    <t>ООО Магнит-Энерго</t>
  </si>
  <si>
    <t>Л-112</t>
  </si>
  <si>
    <t>ЗАО "Репнянское КУ"</t>
  </si>
  <si>
    <t>КВЛ-10кВ РКУ-2</t>
  </si>
  <si>
    <t>ОАО "Каменскавтодор"</t>
  </si>
  <si>
    <t>КВЛ-10кВ АБЗ</t>
  </si>
  <si>
    <t>ООО "ТрансИнвест"</t>
  </si>
  <si>
    <t>КВЛ-10кВ ДКУ</t>
  </si>
  <si>
    <t>АО "Каменский нефтеперегонный завод"</t>
  </si>
  <si>
    <t>КВЛ-10кВ Донхимсервис</t>
  </si>
  <si>
    <t>ФБУ "Администрация Азово-Донскогобассейна внутренних водных путей", ПАО "МТС", СПК им.Кирова, ГУП Ростовской области "Управление развития системводоснабжения", ИП Дохоян Эдуард Леонович х.Сазонов, х.Богданов 3 категория</t>
  </si>
  <si>
    <t>КВЛ-10кВ к/з Кирова-1</t>
  </si>
  <si>
    <t>ООО "Каменсквзрывпром", АО "Газпром энергосбыт", ПАО "МТС", ООО "Дон-Газ", ПАО "Вымпелком-Коммуникации", ООО "Газпром сеть АЗС", ИП Акбуюков Ремзи Кадирович, "Парус" х.Среднеговейный, х.Федорцов, х.Верхнеговейный, х.Нижнеговейный, 3 категория</t>
  </si>
  <si>
    <t>КВЛ-10кВ к/з Кирова-2</t>
  </si>
  <si>
    <t>ГУП Ростовской области"Управление развития системводоснабжения", "Каменскволокно"(ДОЛ), КФХ Брицын Леонид Леонидович, АО "Северский Донец", ООО "Русская Свинина", Межмуниципальный отдел МВД РФ "Каменский"(ДОЛ), АО "Газпром энергосбыт", ФКП "Комбинат "Каменский"(ДОЛ), Ростовский филиал ООО "Т2 Мобайл", Торговый дом "На Дону"(ДОЛ), Диорит, ст.Калитвенская, х.Кудинов, х.Красный Яр, х.Муравлев, х.Липов, х.Перебойнов, х.Н.Ясиновский, х.В.Ясиновский, 3 категория</t>
  </si>
  <si>
    <t>ВЛ 35 кВ Калитвенская</t>
  </si>
  <si>
    <t>ОАО "Богураевнеруд"</t>
  </si>
  <si>
    <t>ВЛ 35 кВ Васильевский дробзавод</t>
  </si>
  <si>
    <t>ОАО Волченская ПТФ, ООО Транснефтьэнерго, ПАО "Вымпелком-Коммуникации, МБОУ ОО Малокаменская школа, АО "Каменскволокно", ФКУ Управление автомобильноймагистрали Москва-ВолгоградФедерального дорожного агентства, МБДОУ детский сад №4 "Рябинка" Каменского района Ростовской области, ИП Манзарь Елена Николаевна, ИП Островерхов  Сергей Андреевич, Администрация Малокаменского с/п, х.Акатновка, х.Поповка, х.М.Каменка, 3 категория</t>
  </si>
  <si>
    <t>ПС 110 кВ Волченская ПТФ</t>
  </si>
  <si>
    <t>Ввод 10 кВ Т 1</t>
  </si>
  <si>
    <t>ООО "Рыбная ферма ЭкоДон", "Союз", МПРО Свято-Троицкий приход, "Карьер Лиховской",  ИП Агаджанов Александр Армаисович, "Фора", Ростовский филиал ООО "Т2 Мобайл", МБОУ Волченская СОШ, ИП Соловьев Игорь Андреевич, х.Белгородцев, х.Волченск, х.Плешаков, х.Аникин, х.Светлый, 3 категория</t>
  </si>
  <si>
    <t>Ввод 10 кВ Т 2</t>
  </si>
  <si>
    <t xml:space="preserve">ООО "Магнит Энерго"
ф.л.Клименко М.В.
ООО "Первая Автобаза"
ООО "Донецк-Пластик"
ИП Грищук О.П.
ООО ТД "Император"
ИП Строителев О.П.
ИП Чеботарева Н.П.
ф.л.Латышева А.И.
ИП Гладких С.А.
ИП Коржова С.В.
ООО «Газпром газомоторное топливо»
ИП Гладких С.А.
ИП Губанов В.А.
ГО "Восток"
ИП Караман Е.Ю.
ИП Сосна А.С.
ИП Гладких С.А.
ООО "Бизнесторг"
ИП Новойдарская Ю.П.
ф.л.Гончаренко Л.И.
ф.л.Полоскова Т.П.
АО "Торговый дом "ПЕРЕКРЕСТОК"
ф.л.Нагорный А.В.
ООО "Донсельхозрынок"
ИП Кондрашова Т.Н.
ИП Кугуенко С.В.
ООО "НПО Донское"
ИП Гладких С.А.
ИП Золотарева Е.В.
ООО "Магнит Энерго"
ООО "АЛЬ-ПАКО"
ИП Дмитришин В.М.
ООО "Агроторг"
ООО ТД "Император"
ООО "РУСБЕТОН"
ф.л.Коникова Л.С.
ИП Коньков Н.А.
ООО "Донец"
ГО "Северный"
ИП Коржова С.В.
ИП Еременко Ю.А.
ООО ТД "Император"
Хачатрян Е.С.
ООО "Магнит Энерго"
ИП Гладких С.А.
ИП Золотарева Е.В.
ИП Золотарева Е.В.
ООО "Магнит Энерго"
ИП Гладких С.А.
ИП Золотарева Е.В.
ф.л.Пономарева О.Ю.
ИП Гладких С.А.
</t>
  </si>
  <si>
    <t>ПС 110 кВ Гундоровская</t>
  </si>
  <si>
    <t>ИП Малай А.Н.</t>
  </si>
  <si>
    <t>ПС 110 кВ ДЭЗ</t>
  </si>
  <si>
    <t>Л-3</t>
  </si>
  <si>
    <t xml:space="preserve">ООО «Магнит Энерго», Управление федеральной службы судебных приставов по РО, ГБУ СОН по РО, ПАО «Газпром», ПАО «Ростелеком», ИП Андросов А.А., ФКУ  "ГБ МСЭ по Ростовской области", Управление Федеральной службы,МБДОУ центр развития ребенка-детский сад №7 МУ"Управление ЖКХ,транспорта и связи Администрации г. Донецка" государственной регистрации, кадастра и картографии по РО(Донецкий отдел), ТСЖ "Успех", ТСЖ "Березка", ТСЖ "Золушка", АО "Торговый дом" "ПЕРЕКРЕСТОК", ф.л. Татаринцева А.С., ф.л.Легеня Д.А, ф.л.Михайлусова Е.А., ф.л.Ковтун Г.С., ф.л.Минько В.В., ООО "Дон Экспорт", ф.л.Алефанова С.В., ИП Фабрисов А.С., ф.л.Чуднов С.С., МБДОУ д/с №11, МБОУ СОШ №18, МУП "Исток", ИП Николаева Е.С., ООО "Городская управляющая компания", МБДОУ детский сад №10, ООО "Строй Все", ООО "Управляющая компания "Мой ЖЭК", ЭСО ООО "ЛУКОЙЛ-ЭНЕРГОСЕРВИС", </t>
  </si>
  <si>
    <t>Л-18</t>
  </si>
  <si>
    <t xml:space="preserve">ф.л.Стельмаченко П.Г.
ИП Абдуллаева У.Г.
ф.л.Степанов Е.В.
ООО "Магнит Энерго"
ООО "Автосервис"
ИП Толстоусов В.С.
ИП Еременко Ю.А.
АО "Торговый дом "ПЕРЕКРЕСТОК"
ИП Николаева Е.С.
ИП Малай А.Н.
ООО "Научное производственное объединение "Плитка Арти"
ИП Лукашевский А.М.
ИП Оганнисян Л.Г.
ИП Филатов Г.А.
ИП Андросов А.А.
</t>
  </si>
  <si>
    <t>Л-26</t>
  </si>
  <si>
    <t xml:space="preserve">ООО "ХТК"
ИП Гершман А.Л.
ф.л.Стельмаченко П.Г.
ИП Абдуллаева У.Г.
ф.л.Степанов Е.В.
ООО "Магнит Энерго"
ООО "Автосервис"
ИП Толстоусов В.С.
ИП Еременко Ю.А.
АО "Торговый дом "ПЕРЕКРЕСТОК"
ИП Николаева Е.С.
ИП Малай А.Н.
ООО "Научное производственное объединение "Плитка Арти"
ИП Лукашевский А.М.
ИП Оганнисян Л.Г.
</t>
  </si>
  <si>
    <t>Л-51</t>
  </si>
  <si>
    <t>ООО "Локомотив-Сервис Ростов"</t>
  </si>
  <si>
    <t>ООО "Крестьянское хозяйство "Заря", ф.л.Федотов Д.А,, ООО "ПрофСервис Трейд", ООО "МТС Энерго", ИП Будянский Д.В., МБУК "Городской Дворец Культуры и клубы",ф.л. Лещенкова А.В., СНТ "Рассвет", СНТ «Юбилейное-2», СНТ "Дары  природы", СНТ "Пульс-3", СНТ "Щит", СНТ "Пульс-1", СНТ "Пульс-2", ООО "ПрофСервис Трейд", ф.л. Приходько А.В.,ИП Циркунова С.М., ф.л. Шпалов А. М., ООО "Донтехнология", ИП Бабенко В.В.</t>
  </si>
  <si>
    <t>Л-125</t>
  </si>
  <si>
    <t>"Ростовский бройлер", ИП Сухарева Наталья Михайловна, ИП Кушнаренко Сергей Александрович, ООО Новоколор, ИП Кушнаренко Евгений Сергеевич. ГК «Российские автомобильные дороги», ИП Стегленко Максим Владимирович, "База КЛАСС", ИП Овсепян Араик Фронтикович, ИП Слугина Елена Александровна, ИП Оганезова Алена Тиграновна, ООО "Фаворит", ООО Лукойл Юг нефтепродукт, п.Лесной, х.Старая Станица, х.Дубовой, х.Хоботок, х.Диченск, х.Богданов, х.Абрамовка 3 категория</t>
  </si>
  <si>
    <t>ПС 110 кВ К10</t>
  </si>
  <si>
    <t>ВЛ 35 кВ Каменская СХТ</t>
  </si>
  <si>
    <t xml:space="preserve">ООО "ЭСК"Энергостандарт"
ООО "Ямми Груп"
ООО "СК Альянс"
ИП Алмоян Ш А
ИП Позигун Владислав Игоревич
ИП Бондарев Н В
ЗАО "Тандер"
ЗАО "Каменская СТОА"
ООО "Торговый дом "Тигарбо"
Бесчетный В.М.
ИП Селявкин С.А.
ООО "Агроторг"
Государственная компания "Автодор"
ООО "Торговый дом "Тигарбо"
Бесчетный В.М.
ООО "Квест"
 ООО "Квест"
ИП Полынкин В.А.
ПАО "Сбербанк России" Каменское отделение Ростовского отделения № 5221
Государственная компания "Автодор"
ООО "Каменск-Шахтинский автоцентр КАМАЗ"
Пчелкин А.С.
Палкин А.Н.
</t>
  </si>
  <si>
    <t>Л-1014</t>
  </si>
  <si>
    <t>ЗАО Агрофирма "Респект", МБОУ Груциновская ООШ, СПК "Гусевский", МУК Гусевского сп Каменского р-на "Гусевский центральный поселенческий сельский дом культуры", ИП Пискунов Геннадий Александрович,  ООО "Газпром межергионгаз", ПАО "Ростелеком", МУК Груциновский ЦПСДК, МБОУ Гусевская СОШ, х.Илюхин, х.Исаев, х.Первомайский, х.Н.Ерохин, х.Гусев, х.Орешкин, х.Самбуров, х.Груцинов, х.Данилов, х.Ерохин, х.Плешаки 3 категория</t>
  </si>
  <si>
    <t>ПС 110 кВ К4</t>
  </si>
  <si>
    <t>ВЛ 35 кВ Первомайская</t>
  </si>
  <si>
    <t>ООО "Палитра", СПК колхоз "Колос", МОУ ОО Верхнеграчинская школа, МБОУ Вишневецкая СОШ, ФГБУ научное учреждение "ФедеральныйРостовский аграрный научный центр", ФГБУ ''ФЦВИИОР", ПАО "Ростелеком", Ростовский филиал ООО "Т2 Мобайл", "Восход СТМ", ИП Акбери Натиг Ибрагим Оглы, ГУП Ростовской области "Управление развития системводоснабжения", х.Караичев, х.Н.Грачинский, х.В.Грачинский, х.Кочетовка, х.Вязовка, х.Лопуховатый, х.Уляшкин, х.Старая Станица (Михайловка), х.Вишневецкий, х.Михайловка, х.Харьковка, х.Филиппенков, х.В.Красный, 3 категория</t>
  </si>
  <si>
    <t>ВЛ 35 кВ Вишневецкая</t>
  </si>
  <si>
    <t>ООО "Агрофирма Крона", ПАО "Вымпелком-Коммуникации",  ПАО Мегафон, Ростовский филиал ООО "Т2 Мобайл", ИП Тращенко Дарья Викторовна, ИП Цой Анна Сергеевна, ИП Хабаров Олег Николаевич, АО "Тандер", ИП Гончаров Андрей Сергеевич, ИП Данилова Наталья Ивановна, ИП Бовдуй Алексей Николаевич,  ИП Беспалов Евгений Викторович, ИП Матиевская Наталия Николаевна, х.Филиппенков, х.Масаловка, х.Красновка, 3 категория</t>
  </si>
  <si>
    <t>ИП Кушнаренко Евгений Сергеевич, ИП Данилов Владимир Юрьевич, МБОУ Старостаничная средняя общеобразовательная школа Каменского района Ростовской области, "Торговый дом "Перекресток", АО"Тандер",  ИП Селявкин Андрей Юрьевич, МУ ЦСО граждан пожилого возраста и инвалидов Каменского района, ПАО "Вымпелком-Коммуникации", ПАО "МТС", Кирьязиева Наталья Владимировна х.Старая Станица, 3 категория</t>
  </si>
  <si>
    <t>ВЛ-10кВ №3</t>
  </si>
  <si>
    <t>ЗАО "Тандер"</t>
  </si>
  <si>
    <t>Л-420</t>
  </si>
  <si>
    <t xml:space="preserve">ООО "Агроторг"
ООО "Меркурий"
ООО "Меркурий"
ИП Жильченко М.Д.
ГОУ СПО РО КТСиА
</t>
  </si>
  <si>
    <t>Л-444</t>
  </si>
  <si>
    <t>ИП Дюкарев В.И., МКУ "ДС и ЖКХ",ИП Мазанова М.Н.ИП Беспалов Е.В.,ФЛ Жильченко Е.А., Быт — 249</t>
  </si>
  <si>
    <t>Л-445</t>
  </si>
  <si>
    <t>ООО ПКФ "Кармен"</t>
  </si>
  <si>
    <t>Л-446</t>
  </si>
  <si>
    <t>ГУП РО «УРСВ» филиал Белокалитвинский</t>
  </si>
  <si>
    <t>ПС 110 кВ Промзона2</t>
  </si>
  <si>
    <t>Л-204</t>
  </si>
  <si>
    <t>Быт</t>
  </si>
  <si>
    <t>Л-206</t>
  </si>
  <si>
    <t xml:space="preserve">ЗАО "Бытовик" ССО
ОАО "Донавтовокзал" ССО
ПАО "Мегафон"
 ИП Ванина Наталья Николаевна ССО
ПАО МТС
ИП Крупнов М.В. ССО
ООО "Донской Алюминий", г.Белая Калитва, ул.Крайняя, 24 ССО
АО "Юг Руси", г.Белая Калитва, ул.Сельмашевская, 2 ССО
ЗАО "ИКС 5 Недвижимость", Магазин г.Белая Калитва, ул.Машиностроителей, 24 (замена ПУ МПИ запланирована на апрель 2025) ССО
ООО Магнит-Энерго ССО
</t>
  </si>
  <si>
    <t>Л-217</t>
  </si>
  <si>
    <t>ГУП РО «УРСВ» филиал Белокалитвинский, Быт — 8</t>
  </si>
  <si>
    <t>Л-224</t>
  </si>
  <si>
    <t>Л-226</t>
  </si>
  <si>
    <t xml:space="preserve">ООО "Агроторг" ССО
ООО Магнит-Энерго ССО
ООО "Агроторг" ССО
ООО Магнит-Энерго ССО
ЗАО "Бытовик" ССО
ОАО "Донавтовокзал" ССО
ПАО "Мегафон"
 ИП Ванина Наталья Николаевна ССО
ПАО МТС
ИП Крупнов М.В. ССО
ООО "Донской Алюминий", г.Белая Калитва, ул.Крайняя, 24 ССО
АО "Юг Руси", г.Белая Калитва, ул.Сельмашевская, 2 ССО
ЗАО "ИКС 5 Недвижимость", Магазин г.Белая Калитва, ул.Машиностроителей, 24 (замена ПУ МПИ запланирована на апрель 2025) ССО
</t>
  </si>
  <si>
    <t>Л-231</t>
  </si>
  <si>
    <t>ИП ШинкаревС.В, Центр культурного развития (резервное питание), ООО "МаксСтройЮг", Министерство транспорта Ростовской области (освещение), ООО Газпром газомоторное топливо</t>
  </si>
  <si>
    <t>Л-237</t>
  </si>
  <si>
    <t>Донская Усадьба, МУПЖКХ Тарасовское, Красновская СОШ, ИП Потоцкий А.С., ПАО "Вымпелком-Коммуникации", МБУЗ "ЦРБ" Тарасовского района, КХ Дарья, ИП Казьмин Василий Владимирович, РУСЬ, ст.Красновка, х.В.Митякин, п.Весенний, х.Холмы, п.Верхнетарасовский, 3 категория</t>
  </si>
  <si>
    <t>ПС 110 кВ Тарасовская</t>
  </si>
  <si>
    <t>ВЛ 35 кВ Митякинская</t>
  </si>
  <si>
    <t>ИП Коваленко Дмитрий Олегович, "Топ фудс ЛТД", ГК «Российские автомобильные дороги», ДОНСКАЯ СТЕПЬ, ООО Фавор-плюс, "Лукойл-Энергосервис", ОАО "МТС", Донсервисгаз, ФГБНУ "ФРАНЦ" х.Поповка, х.Беляевка, х.Мокроталовка, х.Васильевка, х.Каюков, сл.Дячкино, х.Смеловка, п.Донская Нива, п.Тарасовский, п.Сельхозтехника, х.1 мая, х.Мартыновка, х.Ново-Алексеевка, х.Курнолиповка, х.Грачи, х.Ерофеевка, х.Егоровка, сл.Ефремово-Степановка, х.Павловка, cл.Большинка, сл.Колушкино, х.Сергеевка, х.Архиповка, х.Шарпаевка, х.Макеевка, х.Александровка, п.Изумрудный, 3 категория</t>
  </si>
  <si>
    <t>ВЛ 35 кВ Тарасовская СХТ</t>
  </si>
  <si>
    <t>ПАО "Вымпелком-Коммуникации", ИП Штабрат В.Н. х.Баклановка, х.Нижняя Тарасовка, 3 категория</t>
  </si>
  <si>
    <t>Тарасовский многопрофильный техникум, СИ ТЕХНОЛОДЖИ ДОН, ИП КФХ Мацакян Т.К., ИП Ибаев С.Р., ГК «Российские автомобильные дороги», "ПРАВДА", х.Липовка, п.Тарасовский, х.Россошь, 3 категория</t>
  </si>
  <si>
    <t xml:space="preserve">ООО "Диорит"
ООО «Сбытовая компания Юг»
ООО "КЭС"
ЗАО "Тандер"
Сапогов Р.М
ЗАО "Тандер"
ЗАО "Каменский хлебокомбинат"
ООО "НЭК"
ИП Калюжная И.Н.
ЗАО "Тандер"
ООО "Энергосбыт Юг"
ОАО "Каменское ПОГАТ"
ЗАО "Тандер"
ЗАО "Тандер"
ООО "Крупно"
ООО «Сбытовая компания Юг»
ООО "Аккорд"
ИП Вишняков О.А.
АО "Рынок"
ЗАО "Тандер"
ООО "НЭК"
ИП Петкова Евдокия Манолова
ООО "Каменский станкостроительный завод"
ЗАО "Тандер"
ИП Ярославцева А.В.
ЗАО "Тандер"
ООО "Авангард"
ЗАО "Тандер"
ЗАО "Каменскстальконструкция"
ЗАО "Тандер"
ООО «Сбытовая компания Юг»
ИП Чеботарь М.И.
 Арушанова Д.А.
ЗАО "Тандер"
ООО "Агроторг"
ООО "ВИП"
АО "Рынок"
ИП Бондарев Н В
ИП Кайзер К.М.
ИП Неженец А.Г.
ИП Коротицин А.И.
ИП Рудаков Д.В.
ЗАО "Тандер"
ФЛ Арушанов В.Г.
ООО "Диорит"
ООО "Диорит"
 ООО "Джива-С"
Мажурина Н.Ф.
ИП Шалина Ирина Михайловна
ФЛ Бовдурец Юрий Сергеевич
 Арушанова Д.А.
ФЛ Арушанов В.Г.
ИП Самарский Е.А
ИП Ярославцева А.В.
АО "Северо-Кавказское ПГО"
ЗАО "Каменское РСУ"
АО "Рынок"
ООО "ВМ"
ООО "Вестекс"
ООО "Мегаполис"
ФЛ Арушанов В.Г.
ООО "Агропроминвест"
Бесчетный В.М.
ООО "Регион-Инвест"
ИП Коротицин А.И.
Каменское РАЙПО
Квиткина Л.В
АО "Рынок"
ООО "Конкорд"
ЗАО "Каменский хлебокомбинат"
МУП "Жемчужина"
ООО "Велиос"
ФЛ Арушанов В.Г.
ОАО "Глория Джинс"
Шпаков Ю.Н
Арушанов А.Т.
Сапогова Т.П.
Орлов Р.Ю. 
ФЛ Бовдурец Юрий Сергеевич
</t>
  </si>
  <si>
    <t>ПС 35 кВ К3</t>
  </si>
  <si>
    <t>ТСЖ "Родник-2", ООО «Дарья», ИП Батагова Л.А. ,ИП Месенжинова Н.А. ,МУП "Жемчужина", ТСЖ "Новатор", ТСЖ "Низа", ИП Беликов С.Ю., ИП Герасименко Е.А., ИП Попова Т.В., ФЛ Изварина А.В.,  ООО "Водоканал", ИП Шевырев В.Н., ИП Кравченко Наталья Анатольевна, ООО "УК"Исток 1", ООО УК "Комфорт", ИП Мавлинбердин В.С., ФЛ Голоднов Николай Анатольевич, ИП Бондаренова Анна Олеговна, МБУ ДО СДЮСШОР №2, ТСН "РОДНИК", ФЛ Куприянова О.Е., ФЛ Мелков Ярослав Валерьевич, А/к "Восточный", ИП Пивоваров Г.А., ИП Хуторянский Алексей Иванович, ИП Чеботарь Михаил Ильич, МКУ "ДС и ЖКХ", ИП Твардовский Павел Константинович, ИП Позигун Владислав Игоревич, ООО "Энергетическое сообщество Центра", Автогаражный кооператив "Звезда-6", ФЛ Новодранов Евгений Олегович, ФЛ Пчёлкин Александр Сергеевич, ИП Ефимец Екатерина Андреевна, ЗАО "ТД "На Дону", ОАО «Каменскгаз», ТСЖ "Сармат", МБОУ лицей №5, МБДОУ детский сад №38, МБОУ СОШ №14</t>
  </si>
  <si>
    <t>Л-323</t>
  </si>
  <si>
    <t xml:space="preserve">ЗАО "Тандер"
ООО "НЭК"
ИП Петкова Евдокия Манолова
ООО "Каменский станкостроительный завод"
ЗАО "Тандер"
ИП Ярославцева А.В.
ЗАО "Тандер"
ООО "Авангард"
ЗАО "Тандер"
ЗАО "Каменскстальконструкция"
ЗАО "Тандер"
ООО «Сбытовая компания Юг»
ИП Чеботарь М.И.
 Арушанова Д.А.
ЗАО "Тандер"
ООО "Агроторг"
ООО "ВИП"
АО "Рынок"
ИП Бондарев Н В
ИП Кайзер К.М.
ИП Неженец А.Г.
ИП Коротицин А.И.
ИП Рудаков Д.В.
ЗАО "Тандер"
ФЛ Арушанов В.Г.
ООО "Диорит"
ООО "Диорит"
 ООО "Джива-С"
Мажурина Н.Ф.
ИП Шалина Ирина Михайловна
ФЛ Бовдурец Юрий Сергеевич
 Арушанова Д.А.
ФЛ Арушанов В.Г.
ИП Самарский Е.А
ИП Ярославцева А.В.
АО "Северо-Кавказское ПГО"
ЗАО "Каменское РСУ"
АО "Рынок"
ООО "ВМ"
ООО "Вестекс"
ООО "Мегаполис"
ФЛ Арушанов В.Г.
ООО "Агропроминвест"
Бесчетный В.М.
ООО "Регион-Инвест"
ИП Коротицин А.И.
Каменское РАЙПО
Квиткина Л.В
АО "Рынок"
ООО "Конкорд"
ЗАО "Каменский хлебокомбинат"
МУП "Жемчужина"
ООО "Велиос"
ФЛ Арушанов В.Г.
ОАО "Глория Джинс"
Шпаков Ю.Н
Арушанов А.Т.
Сапогова Т.П.
Орлов Р.Ю. 
ФЛ Бовдурец Юрий Сергеевич
И.П. Кобелев С.А.
АО "Корпорация "Глория джинс"
АО "Рынок"
ООО "Торговый дом "Тигарбо"
</t>
  </si>
  <si>
    <t>Л-329</t>
  </si>
  <si>
    <t>ИП Петрова, ИП Бескоровайный, Больница, КФК Локтев, ИП Шоста, МПУ Водоканал, СОШ, Дон агро, ИП Емельянов, ОРТПЦ , ГАО"Лес", ООО "НУФ", ПТФ"Ореховская", быт. х. Каменка, х. Тарадинка, х. Калиновка, х. Сергеевка, х.Бурцев, х. Спартак, х.Криничный, х. Мельничный,  х.Позднеевка,  х.Чигиринка, х. Екатериновка, х. Антоновка, с. Криворожье - 3 категория</t>
  </si>
  <si>
    <t>ПС 110 кВ ГОК</t>
  </si>
  <si>
    <t>ВЛ 35 кВ ГОК - Курская</t>
  </si>
  <si>
    <t>В общем объеме ГВО нагрузка учтена один раз в зоне СЭС</t>
  </si>
  <si>
    <t>Ростовобгаз, ООО"Агровозрождение", ЗАО Урожай, КФХ Коник, Русская свинина,СПК Еленовское, ИП Ларин, Мегафон, ДСД ФГУ "Центр", Сохран.ЛУМПГ, ИП Коваленко, Автодор,  ММЭС, ИП Позигун, ИП Беликова, СПК Еленовское, ИП Ларин, ИП Ченцов, ИП Салманов, ПТФ"Ореховская", ООО Мастер, ИП Амбарцумян, Мострансгаз, АЗС ТНК, ИП Кучеренко, Психбольница, МТС, ИП Шаповалов, ИП Афтенюк, КФХ Траст Маркет, СОШ,  АЗС Траст Маркет, ЗАО РН-Юг, РАВ Агро Ресурс, ИП Шаповалов, ИП Афтенюк, Автодор, х. Малотокмацкий, быт. х. Горноватовка, х. Касьяновка, х. Ореховка, ст. Мальчевская, х. Полосочи, х. Поролово, х. Окошкино, х. Гетманов, х. Зеленная Роща, х. Ивановка, х. Обуховка, х.Поповка,х. Ленина, х. Зинцева Балка, х. Песчаный - 3 категория</t>
  </si>
  <si>
    <t>ВЛ 35 кВ ГОК - Мальчевская с отпайкой на ПС Ореховская</t>
  </si>
  <si>
    <t>ООО Мастер, Цех пластиката, Кашарский угольный, АЗС Эртан, МПУ Водоканал, Союзтрансгаз, ИП Губарев, ИП Стенякин, ИП Дмитришин, ООО Бизон, Миллеровский ГОК, АБЗ, х Новоспасовка, х. Северный сад - 3 категория</t>
  </si>
  <si>
    <t>КВЛ-10 кВ №4</t>
  </si>
  <si>
    <t>Ростовский филиал государственной компании «Автодор», быт, х. Новоандреевка, х. Красная Заря, х. Греково- Станичный, х. Новоивановка - 3 категория</t>
  </si>
  <si>
    <t>КВЛ-10 кВ №5</t>
  </si>
  <si>
    <t>АО "Астон" - 2 категория</t>
  </si>
  <si>
    <t>КЛ-10 кВ №16</t>
  </si>
  <si>
    <t>АО МГОК - 3 категория</t>
  </si>
  <si>
    <t>КВЛ 10 кВ № 11</t>
  </si>
  <si>
    <t>потребителей нет, линия резерва</t>
  </si>
  <si>
    <t>КВЛ 10 кВ № 17</t>
  </si>
  <si>
    <t>Ростовский филиал государственной компании «Автодор», Южный филиал ООО
«Газпром газомоторное
топливо», ИП Ткаченко, ИП Игнатов, ИП Горошко, Роснефть, С/Х Химия, ООО Кристал, ОАО Стимул, Вымпелком, ООО Бизон, АБЗ, ДСД ФГУ "Центр", АГНКС Газпром, МАКЛоджистик, ИП Новиков, ИП Недогонова, ОАО Агронова, ИП Вовк (ММЭС), ОАО Стимул, ПТФ"Ореховская", ООО Медитек (ММЭС), быт. х. Редкодуб, г. Миллерово ул. Хозяйственная - 3 категория</t>
  </si>
  <si>
    <t>КВЛ 10 кВ № 18</t>
  </si>
  <si>
    <t>ООО "НУФ" - 3 категория</t>
  </si>
  <si>
    <t>КВЛ-10 кВ №8</t>
  </si>
  <si>
    <t>КВЛ-10 кВ №15</t>
  </si>
  <si>
    <t xml:space="preserve">  МУП «Воканал скважина №5, МУП «Водоканал» скважина №7, МУП «Водакнал» скважина № 6,  ООО «КЭС» (ООО "Амилко"),  Быт.</t>
  </si>
  <si>
    <t>ОРТПЦ, ООО "Русская свинина" - 2 категория.  ПАО «Газпром газораспределение Ростов-на-Дону» в г. Миллерово, СОШ, быт, ИП, сл. Титовка, х. Подгаевка, х. Фроловка, сл. Нижнекамышенка, сл. Машлыкино, х. Новорусский, х. Новоалександровский, х. Петровский, х. Никаноровка, сл. Нижненагольная, сл. Волошино, х. Афанасьевский, х. Калмыковка, сл. Нижнекамышенка,  х. Верхнекамышенский, х. Херсоны, сл. Рогалик, х. Ануфриевка, х. Ждановский ,х. Сулин, х. Красная Звезда, х. Новая Деревня, х. Беляевск, х. Гернер, х. Ямовка, х. Кузмичевка, сл. Туриловка, х. Венделеевка, х. Западный, х. Морозовка, х. Н-Павловка, х. Николаевка - 3 категория</t>
  </si>
  <si>
    <t>ПС 110 кВ Промзона</t>
  </si>
  <si>
    <t>ВЛ 110 кВ Промзона - Сулин с отпайкой на ПС Туриловская</t>
  </si>
  <si>
    <t>ООО "Амилко", ОРТПЦ - 2 категория. ЗАО Линкорн, водоканал, скважина ОАО Сельмаш, МУП "МПО ЖКХ Миллеровского р-на, быт. х. Терновой - 3 категория</t>
  </si>
  <si>
    <t>КЛ-10 кВ №1</t>
  </si>
  <si>
    <t>ООО "НУФ" - 2 категория</t>
  </si>
  <si>
    <t>КЛ-10 кВ №21</t>
  </si>
  <si>
    <t xml:space="preserve">ИП Лагутин С.Н.
Коптев А.С.
ИП Соломатин В.А.
ТПК Миллеровское СПО
ЗАО «Корпорация"Глория Джинс» КТП 091
ООО "Миллеровский торговый комплекс"
ООО "Миллеровский рынок" ТП-114
ОАО "Донагро"
ООО "МагнитЭнерго"(Терновой)
</t>
  </si>
  <si>
    <t>ИП Семеньков</t>
  </si>
  <si>
    <t xml:space="preserve">  ООО «Донтеплоэнерго Север»</t>
  </si>
  <si>
    <t xml:space="preserve">  МУП «Водоканал», ИП Беджанян Г.В., Газпром, ФГБУ «ЦЖКУ», ИП Ахмедов Р.С., Администрация Миллеровского городского поселения (уличное освещение), «Авиатор», МБДОУ Детский сад №8, ОАО «Воеторг-Юг», МДОУ Школа № 7, Быт.</t>
  </si>
  <si>
    <t xml:space="preserve">Коптев А.С.
ИП Соломатин В.А.
ТПК Миллеровское СПО
ЗАО «Корпорация"Глория Джинс» КТП 091
ООО "Миллеровский торговый комплекс"
ООО "Миллеровский рынок" ТП-114
ОАО "Донагро"
ООО "МагнитЭнерго"(Терновой)
ИП Шалин Ю.В.
ООО «Магнит Энерго»
ИП Семеньков
ООО « Миллеровский рынок»
ООО « Миллеровский рынок»
ООО « Миллеровский рынок»
</t>
  </si>
  <si>
    <t>Л-17</t>
  </si>
  <si>
    <t>Итого по СВЭС</t>
  </si>
  <si>
    <t>в т. ч. по энергорайону «СВЭС»</t>
  </si>
  <si>
    <t>СЭС,
Энергорайон «Вешенский» (входит в энергорайон «КС Платовское»)</t>
  </si>
  <si>
    <t>х.Колундаевский, х.Терновской, х.Кобызевский, х.Ушаковский, х.Поповский, х.Алимовский, х.Ващаевский. СПК, КФХ и ИП, МУП "Отрог", инфраструктура и быт. 3 категория</t>
  </si>
  <si>
    <t>ПС 110 кВ Вешенская1</t>
  </si>
  <si>
    <t>ВЛ 35 кВ Вешенская-1- Колундаевская</t>
  </si>
  <si>
    <t>х.Андроповский, х.Солонцовский, х.Лебяженский, х.Антоновский, х.Моховской, х.Грязновский, х.Краснояровский, ст.Еланская. СПК, КФХ и ИП, МУП "Отрог", инфраструктура и быт. 3 категория</t>
  </si>
  <si>
    <t>ВЛ 35 кВ Вешенская-1- Терновская 2</t>
  </si>
  <si>
    <t>х.Дубровский, х.Антиповский, х.Щебуняевский, х.Пигаревский(ул.Красноселовская), СПК, КФХ и ИП, СКЗ ЛПУМГ, МУП "Отрог", инфраструктура и быт. 3 категория</t>
  </si>
  <si>
    <t>КВЛ-10 кВ №1</t>
  </si>
  <si>
    <t>Ст. Вешенская ул.Иподромная, ул.Офицерская, ул.Лесовозов, ул.Взлётная (Донэнерго). Комбикормовый завод; инкубатор "Поиск"; ООО "Белен-Интермебель"; овощехранилище, птичник "Поднятая целина"; ООО "Донпродукт"; магазины "Победа", "Пятерочка"(ул.Есенина); пекарня ИП Игнатенко, Птичник "Поднятая целина".</t>
  </si>
  <si>
    <t>КВЛ-10 кВ №7</t>
  </si>
  <si>
    <t>Юридические лица, Физ. лица ст. Вешенская</t>
  </si>
  <si>
    <t>МДОУ Кукуевский дет.сад,Поповская ООШ, МДОУ Поповский Дет.сад,Быт х. Кукуевский, х. Поповка, х. Пухляковский, х. Рубеженский, ст. Казанская (частично),МППУЖКХ Водонапорные башни.Почта России.МБУК Поповский СДК,  МБУЗ ЦРБ,ПАО Ростелеком</t>
  </si>
  <si>
    <t>ПС 110 кВ Казанская</t>
  </si>
  <si>
    <t xml:space="preserve"> пос. Ароматный, х. Мутилинский, х. Морозовский, х. Заикинский, х. Базковский, х.Пузановский, х. Солонцовский,  х. Дубровский. ДРСУ.,Быт.абоненты МППУЖКХ Водонапорные башни.Почта России.МБУК Базковский СДК,Солонцовский СДК  МБУЗ ЦРБ ФАП х.Солонцовский ,ПАО Ростелеком, АЗС ст.Казанская</t>
  </si>
  <si>
    <t xml:space="preserve">База Верхнедонского РЭС.контора МППУЖКХ Водонапорные башни ,быт </t>
  </si>
  <si>
    <t>ВЛ-10кВ №5</t>
  </si>
  <si>
    <t>РТПЦ Сухой Лог,ЗАО Шумилинское,ООО-Новая деревня,быт.водонапорные башни,х. Быковский,х. Солоновский,ст.Шумилинская,х.Свидовский,х.Гребенниковский,х.Третенский,х.Четвёртенский х.Сухой Лог,х.Казанская-Лопатина,х.Песковатская  Лопатина,х.Каменный,х. Колодезный, х,Новониколаевский,х.Роскольный,х.Парижский,х.Дударевский, х.Кривской, х.Лосевский, СПК "Крестьянин",СПК Автомобилист,СПК "Садовой",СПК "Свидовский",ИП-Куржупов,СПК-Родина. СПК-Поднятая целина.сельские ДК,Водонапорные башни.                    СОШ,дет сады</t>
  </si>
  <si>
    <t>ВЛ 35 кВ Казанская-Шумилинская</t>
  </si>
  <si>
    <t>х.Земцов, с.Вербовка, с.Таловка, ст.Боковская, х.Малаховский, с.Пономаревка, х.Евлантьев, х.Дуленков, х.Астахов, х.Белавин, х.Горбатов, х.Дубовой, ст.Краснокутская, х.Илларионов, х.Каменка, х.Орехов, х.Свиридов, х.Фомин АО "Почта России", МБУЗ ЦРБ Боковского района, Абрамовская Л.К., АМО Боковское с/п, Горбатов ООШ, Детский сад "Ромашка", МУ Дуленковский СДК, ИП Кумова А.А., ИП глава КФХ БЕСХЛЕБНОВ И.В., ИП глава КФХ Майданников П.С., ИП Макевнин А.Г., ИП Немудрякина Е.А., ООО "Союз", ИП Рычнева Э.А., ООО УРОЖАЙ, ООО Фонд "Экология Дона", "ПрофСервисТрейд", АМО Краснокутское с/п, ИП Борисова В.С., ИП Головченко С.В., ИП ЗАБИРЮЧЕНКО АНДРЕЙ СЕРГЕЕВИЧ, ИП КФХ Левин Николай Александрович, ИП Кагочкин В.А., Краснокутская ср.ш., Краснокутский детский сад "Росинка", СДК КРАСНОКУТСКИЙ, МУП Водник Боковского района, ООО "Союз-А", ПАО "МТС Энерго", ПАО "Ростелеком", Православный приход храма рождества Иоанна Предтечи, ИП Кирилюк В.В., СПК "Краснокутский", СПК Сельскохозяйственная АРТЕЛЬ САТУРН, ООО ТИЩЕНКО, ИП глава КФХ Турлаева М.Ю., Филиал Вешенскрайгаз ОАО Ростовоблгаз, ИП Шорин С.С., ИП Ясиновский Ю.Н., ООО "ЕЭС Гарант", "ПрофСервисТрейд", "ТНС энерго Ростов-на-Дону", 168_МБУ ЦСОГПВиИ Каг.р-на, 216_МБУ ДОД ДЮСШ, ООО АГРОУСПЕХ, ИП Аленкин А.В., АМО Земцовское с/п, ИП Антонов И.А., АО "Донэнерго", ООО "БАРТФИНСЕЛЬ", ИП БИРЮЛИН ВИТАЛИЙ ВИКТОРОВИЧ, ИП Бирюлин А.В., ООО БОК-ДОН, ОАО БОКОВСКИЙ, ИП БОЛЫШЕВ А.В., ИП Болышева О.В., ИП глава КФХ Васильев А.Н., ИП Васильев В.М., Шолоховское ГАУ РО "Лес", ГУП РО "Шолоховское ДРСУ", ИП Гурин В.А., ГУРО "Боковс.рай СББЖ", Детский сад "Ромашка", Детский сад Теремок, ИП ДИДЕНКО С.А, ИП Дудаев З.Б., МУ Дуленковский СДК, ИП ЕРМАКОВА Г.Г., ИП Захаров А.И., ИП Зеленьков Е.Ю., ИП Антонов В.А., ИП Кононенко Г.А., ИП КФХ Зезекало Владимир Алексеевич, ИП Кадыкова Т.А., ИП КАДЫРОВ Р.О., Калдин Роман Юрьевич, ИП Конак С.В., ИП глава КФХ Кононенко В.Н., ЗАО КОНЬКОВСКИЙ, ИП Копачев Г.А., ИП глава КФХ Королев Я.Г., ИП КОСМАЦКИЙ А.С., ИП Кравцов С.А., ИП Крицкая О.П., ИП Кружилин И.А., ИП Кудряшова Е.Н., ИП Кузнецов С.А., ИП глава КФХ Данилов Ю.А., КФХ Мартынова, СПК ЛУЧ, Малаховская ООШ, ИП Маматурдиев Х.Я., МДОУ д/с "СКАЗКА", ИП Мельников А.Н., ИП МЕЛЬНИКОВА Н.И., ООО "ЕЭС Гарант", ИП МРЫХИНА В.Е., МУ "Отдел с/х и охраны окруж.среды ", ООО НОВАТОР, ИП Новик Д.А., ООО "Союз-А", Пономаревская ООШ, Пономаревский СДК, ИП Пшеничкин А.И., ООО РАЙТОРГСБЫТ, ИП Реуцков П.П., ИП Савина М.П., ИП Солдатова О.И., ИП Сорокина Н.М., ИП Софин В. Я., СПК рыболовецкий колхоз Маяк, ООО Степной тюльпан, ИП глава КФХ Турлаева М.Ю., ИП Сутулов В.С., ИП глава КФХ Сутулова Н.И., ИП ТИТОВА Н.И., ИП ТИХОНОВ В.И., ИП Ткаченко Н.Г., Управление Федеральной службы государственной регистрации, кадастра и картографии по РО, ФГБУ "ФКП Росреестра" по РО, ФГБУ Северо-Кавказское УГМС, ФГУП "РТРС" филиал "Ростовский ОРТПЦ, Федеральное государственное бюджетное учреждение "Российский сельскохозяйственный центр", ИП ФЕДУНОВ И.А., Филиал ПАО ''Россети Юг"-"Ростовэнерго", Филиал ФГУЗ Центр гигиены и эпидемиолог, ООО Фонд "Экология Дона", ИП Шарата К.В., ООО Югмолпрод, АО "Донэнерго", Администрация Боковского района, Молзавод Новый</t>
  </si>
  <si>
    <t>ПС 110 кВ Калининская</t>
  </si>
  <si>
    <t>ВЛ 35 кВ Калининская - Белавинская</t>
  </si>
  <si>
    <t xml:space="preserve"> х.Кружилинский,ст.Базковская КФХ и ИП, В/Ч оборонэнерго, МУП "Отрог",пос.Красный Октябрь, х.Большенаполовский, х.Верхнечирский, х.Ейский, х.Ильичевка  ООО "ЕЭС Гарант", АО "Почта России", "ПрофСервисТрейд", МБУЗ ЦРБ Боковского района, ИП АБАКУМОВ Г.Н., ИП глава КФХ Авраменко А.А., ООО АГРОУСПЕХ, АМО Верхнечирское с/п, ООО "Дон", Большенаполовская ООШ, Верхнечирская ООШ, Верхнечирский СДК, Детский сад "Колобок", ИП Жукова Л.В., ИП Колесников А.Н., СПК НАДЕЖДА, ООО "Юбилейное", ПАО "Ростелеком", Филиал Вешенскрайгаз ОАО Ростовоблгаз, ИП Цумаев С.А., ИП глава КФХ Авраменко А.А., МУП Водник Боковского района</t>
  </si>
  <si>
    <t>ПС 110 кВ Каргинская</t>
  </si>
  <si>
    <t>Ввод-35 кВ Т-1</t>
  </si>
  <si>
    <t>ст.Каргинская, х.Латышев, х.Климовка, пос.Краснозоринский, х.Верхнеастахов, х.Яблоновский, х.Горки, х.Стожки, х.Лиховидовский, х.Грачев, х.Василевка, х.Рогожкин, х.Козырек, х.Попов, х.Вислогузов, х.Грушинский Филиал Вешенскрайгаз ОАО Ростовоблгаз, ООО "ЕЭС Гарант", ОАО"Межрегионэнергосбыт", АО "Почта России", "ПрофСервисТрейд", МБУЗ ЦРБ Боковского района, 18 отряд ФПС по РО, ООО "АВЕРС", Администрация Боковского района, ИП Айвазян Л.А., ИП Алферов А.П., АМО Грачевское с/п, АМО Каргинское с/п, АМО Краснозоринское с/п, ИП БИРЮЛИН Н.Н., БИРЮЛИН СЕРГЕЙ МИХАЙЛОВИЧ ИП, БОКОВСКОЕ ПТПО, ИП Ващаева Мария Николаевна, ИП Гацанова К.К., ГКУ РО ППС РО Государственное казенное учреждение Ростовской области "Противопожарная служба Ростовской области", ИП Глушков Анатолий Александрович, ИП Головченко С.В., ИП глава КФХ Гортунов А.П., ГОУ НПО Профессиональное училище № 96, Грачевская СОШ, ГРАЧЕВСКИЙ СДК МУ, ИП глава КФХ Григорьев А.Л., ИП Григорян В.Б., ГУП РО "Шолоховское ДРСУ", ГУП РО АПТЕКА № 137, Детский сад "Казачок", Детский сад Теремок, Детский садик "Березка", ДОМ-МУЗЕЙ ШОЛОХОВА, ИП Дударева Н.А., ООО ДУНАЙ, ИП Епихин В.А., ИП Закутский В.И., ИП Колесниченко Юрий Александрович, ИП КФХ Козлов И.В., Каргинская сред. шк., СДК КАРГИНСКИЙ, колхоз Поповский, КОМАРОВ АЛЕКСАНДР ВЛАДИМИРОВИЧ ИП, ИП глава КФХ Копылов В.И., ООО КОСТЮКОВ, ИП Кочетов Ю.М., ИП Крамсков А.С., КРАСНОЗОРЕНСКИЙ СДК МУ, МОУ Краснозоринская СОШ, ИП Кружилин Иван Алексеевич, ИП Куликов Ю.Н., КУМОВА ЕЛЕНА АЛЕКСЕЕВНА ИП, ИП глава КФХ Курсаев М.М., Глава КФХ "Каргина М.В.", КФХ "Рост", КФХ АГРОС, ИП Лиховидов И.А., ИП глава КФХ Лозовой А.А., ИП Макевнин А. Н., ИП МЕЛЬНИКОВА НИНА ИГНАТЬЕВНА, ИП Меркулова Л.П., ИП Мехролиева Бесхалум Агарзаевна, МОУ ДОД Детский Лагерь "Колосок", МОУ Поповская основная общеобразовательная школа, ИП Музыченко И.Н., МУП Водник Боковского района, ИП глава КФХ Гаврилова В.В., ИП Найдина Л.А., НИКОНОВА ВАЛЕНТИНА МИХАЙЛОВНА ИП, ООО "КЭС", ООО "МаксиМ", ООО ВЕКТОР, ООО ИВАНОВСКОЕ, ПАО "МТС Энерго", ПАО "Ростелеком", Пащинскова Татьяна Петровна ИП, ПОГОДИНА СВЕТЛАНА ИВАНОВНА ИП, ИП глава КФХ Погорелов Виктор Иванович, КФХ Поздеев, ИП глава КФХ ПОТАПОВА, Православный приход храма рождества Иоанна Предтечи, Глава КФХ ПРУДНИКОВ М.А., ООО РАЙТОРГСБЫТ, РЯБЧИКОВА ЮЛИЯ БОРИСОВНА ИП, Свято-Покровский приход Ростовской Епархии, ИП Силкин В.В., ИП Сутулов В.С., ИП Тарасов Геннадий Георгиевич, ТАРАСОВА ЕЛЕНА ГЕОРГИЕВНА ИП, ИП Тарасова Н.А., ТехноСтройГрупп, ИП Тищенко Н.А., Филиал ПАО ''Россети Юг"-"Ростовэнерго", ЧУЧУЕВ АЛЕКСАНДР ВИКТОРОВИЧ ИП, Юго-Западный банк СБ РФ ДО ОСБ № 275/096, Варданян Г.А., Администрация Боковского района, Донсков А.П. ИП глава КФХ, Капылов С.В., Григорян А.А., Гребенюк Д.А., Мостостроительное управление "Борей".</t>
  </si>
  <si>
    <t>Ввод-10 кВ Т-1</t>
  </si>
  <si>
    <t>Юридические лица, Физ. лица г. Милерово</t>
  </si>
  <si>
    <t>ПС 110 кВ Миллеровская</t>
  </si>
  <si>
    <t>Л-7</t>
  </si>
  <si>
    <t xml:space="preserve"> х. Талловеров, х.Вишнёвый, х. Рожок, с. Усть-Мечётка, х. Гавриловка, х. Второй Киевский, х. Светлый, х. Третий             Интернационал, х. Ленинский, х. Комсомольский, х. Д-Сазоновка, ООО "Светлый", КФХ и ИП, инфроструктура и быт 3 категория.</t>
  </si>
  <si>
    <t>ПС 110 кВ Новосёловская</t>
  </si>
  <si>
    <t>Ввод-10кВ</t>
  </si>
  <si>
    <t>х.Верхнетокинский, х.Фроловский, х.Меркуловский, х.Затонский, х.Альшанский, х.Водянский, х.Осиновский.  СПК, КФХ и ИП, СКЗ ЛПУМГ, МУП "Отрог", инфраструктура и быт. 3 категория</t>
  </si>
  <si>
    <t>ПС 110 кВ НС-3</t>
  </si>
  <si>
    <t xml:space="preserve">ИП Бережная Лариса Станиславовна (Пятерочка)
ИП Рыбалко Петр Сергеевич (Пятерочка)
МАУ Чертковского района Чертковское автотранспортное предприятие (АТП)
ООО "МагнитЭнерго" (Магнит)
ООО "Дельфин — М" (Светофор)
ИП Мажурина Нина Федоровна (Пятерочка)
ООО "Агроторг" (Пятерочка)
Администрация Чертковского района
ОАО  "Виктория"
Отдел Министерства внутренних дел Российской Федерации по Чертковскому району
ИП «Бречко М.П.» (Рынок)
</t>
  </si>
  <si>
    <t>ПС 110 кВ Чертковская</t>
  </si>
  <si>
    <t>Л-5</t>
  </si>
  <si>
    <t>Юридические лица, Физ. лица ст. Боковская</t>
  </si>
  <si>
    <t>ПС 35 кВ Боковская</t>
  </si>
  <si>
    <t>Энергорайон «Вешенский»</t>
  </si>
  <si>
    <t>ПАО "МТС", ПАО "Ростелеком", Объекты Администраций Сетраковского СП, Донского СП, Ольховчанского СП, Ольховчанская СОШ, Росавтодор, быт х.Сетраки, х.Лозовой, х.Артамошкин, с.Павловка, с.Ольховчик, х.Ботановский, х.Крутой, х.Петровский, х.Куцаевский. 
3 категория.</t>
  </si>
  <si>
    <t>ПС 110 кВ Ал.Лозовская</t>
  </si>
  <si>
    <t>Ввод - 35кВ</t>
  </si>
  <si>
    <t>ПАО  "Ростелеком", Объекты Администрации Зубрилинского СП, быт х.Зубрилинский, х.Лозовой, х.Белая Балка, х.Богуны, х.Шипилов. 
3 категория.</t>
  </si>
  <si>
    <t>ВЛ-10 кВ №1</t>
  </si>
  <si>
    <t>ПАО "МТС", ПАО  "Ростелеком", Росавтодор, ООО "Луч", Алексеево-Лозовская СОШ, Объекты Администрации Алексеево-Лозовского СП, быт с.Алексеево-Лозовское, х.Малая Лозовка, х.Арбузовка. 
3 категория.</t>
  </si>
  <si>
    <t>ВЛ-10 кВ №2</t>
  </si>
  <si>
    <t>ОРТПЦ 2 категория, ПАО "МТС", ПАО  "Ростелеком",ООО "Луч", АЗС "Роснефть", СКЗ Сохрановского ЛПУМГ, Объекты Администраций Алексеево-Лозовского СП, Кутейниковского СП, быт с.Алексеево-Лозовское, с.Кутейниково, сл.Семено-Камышенская, х.Виноградовский, х.Марьево-Камышенский, х.Веселый, х.Маньковский. 
3 категория.</t>
  </si>
  <si>
    <t>ВЛ-10 кВ №3</t>
  </si>
  <si>
    <t>ПАО "МТС", ПАО "Ростелеком", Росавтодор, Греково-Степановская СОШ, Объекты Администрации Алексеево-Лозовского СП, быт с.Алексеево-Лозовское, с.Греково-Степановка, х.Ходаковский, х.Могилянский, х.Ясиноватый, х.Ястребиновский. 
3 категория.</t>
  </si>
  <si>
    <t>ВЛ-10 кВ №4</t>
  </si>
  <si>
    <t>Объекты Администрации Алексеево-Лозовского СП, Алексеево-Лозовская амбулатория, быт с.Алексеево-Лозовское. 
3 категория.</t>
  </si>
  <si>
    <t>ВЛ-10 кВ №6</t>
  </si>
  <si>
    <t>Объекты Администрации Алексеево-Лозовского СП, быт с.Алексеево-Лозовское. 
3 категория.</t>
  </si>
  <si>
    <t>ВЛ-10 кВ №7</t>
  </si>
  <si>
    <t>ОРТПЦ 2 категория, ПАО "МТС", Росавтодор,Объекты Администрации Алексеево-Лозовского СП, быт с.Алексеево-Лозовское. 
3 категория.</t>
  </si>
  <si>
    <t>ВЛ-10 кВ №9</t>
  </si>
  <si>
    <t xml:space="preserve">ОРТПЦ 2 категория. Объекты Администрации Советского района, объекты Администрации Советского СП, объекты Администрации Чирского СП, объекты Администрации Калач-Куртлакского СП, инфраструктура и быт х.Варламов, п.Красная Дубрава,  п.Исток, х.Усть-Грязновский, х.Секретов, х.Синяпкин, х.Александров, п.Малые Озера, п.Низовой, х.Аржановский, х.Осиновский, х.Рябухин, п.Чирский. х.Демин, х.Новомосковка, х.Ставиднянский, х.Пичугин, с.Чистяково, ст.Советская, х.Парамонов, х.Русаков, ст.Советская. х.Средняя Гусынка, сл.Калач-Куртлак, х.Наумов, сл.Петрово, сл.Русская, х.Новорябухин. ОРТПЦ  2 категория. Объекты Администрации Нестеркинского СП, объекты Администрации Каштановского СП, объекты Администрации Алексеевского СП, инфраструктура и быт п.Лесхоз, х.Машка, х.Алексеевка, п.Запрудный, п.Каштановый, х.Черновский, х.Слепихин, х.Трухин, х.Кривов, п.Шаповаловка, х.Пухов, х.Серебряков, х.Бокачевка.                                                           </t>
  </si>
  <si>
    <t>ПС 110 кВ В.Свечниковская</t>
  </si>
  <si>
    <t>ВЛ 110 кВ В.Свечниковская -Советская 2</t>
  </si>
  <si>
    <t>ООО "Светлый",Адм. Поповского СП, КФХ и ИП , инфраструктура и быт с. Поповка, с.Каменка, с. Верхнегреково,с. Шалаевка,пос. Дибровый, х. Нижний Астахов, х.Семеновка, х. Будановка,х. Первомайский,х. Почтовый,х. Новочигириновка,х. Фёдоровка, х. Пономарёв, х. Калашников, х. Второй Морозовский, х. Михайловка, х. Платов. 3 категория.</t>
  </si>
  <si>
    <t>ВЛ 35 кВ В.Свечниковская- Пономаревская</t>
  </si>
  <si>
    <t>ООО "Светлый",Адм.Верхнесвечниковского СП, КФХ и ИП , инфраструктура и быт с. Верхнесвечниково, х. Бутков. 3 категория.</t>
  </si>
  <si>
    <t>ООО "Светлый", СП, КФХ и ИП , инфраструктура и быт с. п. Тёплые Ключи, х. Бакланов, х. Древние Курганы, х. Новомосковка, х. Орловская Балка, х. Степной Кут.. 3 категория.</t>
  </si>
  <si>
    <t>База Верхнесвечниковского УЭС Кашарского РЭС. 3 категория.</t>
  </si>
  <si>
    <t>ВЧ, п.Долотинка, х.Греково, водозабор г.Миллерово, ЖБИ</t>
  </si>
  <si>
    <t>ВЛ 35 кВ ГОК - ВЛ 35 кВ ГОК - Долотинская</t>
  </si>
  <si>
    <t>Донэнерго</t>
  </si>
  <si>
    <t>КВЛ 10 кВ № 6</t>
  </si>
  <si>
    <t>КВЛ 10 кВ № 12</t>
  </si>
  <si>
    <t>КВЛ 10 кВ № 13</t>
  </si>
  <si>
    <t xml:space="preserve">Нагрузка также входит в энергорайон «СВЭС» </t>
  </si>
  <si>
    <t>ОРТПЦ - 2 категория. Южный филиал ООО
«Газпром газомоторное
топливо», СОШ, ООО "Ресурс", Ростовский филиал государственной компании «Автодор», ПАО «Газпром газораспределение Ростов-на-Дону» в г. Миллерово, ООО «МАК-лоджистик», ИП, быт, сл. Дегтево, х. Лиман, х. Клочковка, х. Малахов, х. Закосьянов, х. Хмызов, х. Еритовка, х. Белогоровка, сл. Терновая, х. Новоуколовка, х. Новоалександровка, х. Новониколаевка, х. Грай-Воронец - 3 категория</t>
  </si>
  <si>
    <t>ПС 110 кВ Дёгтевская</t>
  </si>
  <si>
    <t>ООО "Индустриальный", ЗАО Октябрь. Адм. Киевского СП, Индустриального СП, КФХ и ИП , инфраструктура и быт с.Первомайское,п. Индустриальный, с. Россошь,х.Краснояровка,х. Черниговка, х. Сычевка, х. Михайловка, х. Красенощеков, х. Сергеевка, х. Сариновка. 3 категория.</t>
  </si>
  <si>
    <t>ПС 110 кВ Кашарская</t>
  </si>
  <si>
    <t>ВЛ 110 кВ Кашарская -Индустрия</t>
  </si>
  <si>
    <t>ООО "Светлый",Адм. Верхнемакеевского СП, КФХ и ИП , инфраструктура и быт с. Верхнемакеевка, х. Речка (част), х. Анисимовка, х. Вишнёвка. 3 категория.</t>
  </si>
  <si>
    <t>ВЛ 110 кВ Кашарская -Макеевская</t>
  </si>
  <si>
    <t>ГУП РО «Роставтодор» ОП «Кашарский участок», ООО "Светлый",ООО "АП Донская Земля", ИП,КФХ , инфраструктура и быт сл. Кашары (част.). 3 категория.</t>
  </si>
  <si>
    <t xml:space="preserve"> ИП , инфраструктура и быт сл. Кашары (част.). 3 категория.</t>
  </si>
  <si>
    <t>ГУП РО «Роставтодор» ОП «Кашарский участок», ООО "Дружба", ИП , инфраструктура и быт сл. Кашары (част.). 3 категория.</t>
  </si>
  <si>
    <t>п. Красный Колос, х. Кривошлыков, КФХ и ИП, инфроструктура и быт. 3 категория.</t>
  </si>
  <si>
    <t>ВЛ-10 кВ №5</t>
  </si>
  <si>
    <t>c. Верхнекалиновка, с. Нижнекалиновка, х. Будановка, КФХ и ИП, инфроструктура и быт. 3 категория.</t>
  </si>
  <si>
    <t>ООО "Светлый",с. Новопавловка, х. Усиковка, сл. Кашары (част), КФХ и ИП , инфроструктура и быт.  3 категорияя.</t>
  </si>
  <si>
    <t>ВЛ-10 кВ №8</t>
  </si>
  <si>
    <t xml:space="preserve"> ООО "РН-Энерго, ДЕПАРТАМЕНТ ПО ОБЕСПЕЧЕНИЮ ДЕЯТЕЛЬНОСТИ МИРОВЫХ СУДЕЙ", ИП СКОРОБОГАТЬКО,ЛИЛИЯ ВИТАЛЬЕВНА, Администрация Кашарского сельского поселения, МБУ ДО СШ Кашарского района, МБУК Кашарский районный Дом культуры, УСЗН Администрации Кашарского района Ростовской области, МБУК Кашарского района "МЦБ, ИП КРАВЦОВ ДМИТРИЙ ЮРЬЕВИЧ, ИП ГОНЧАРОВА ТАТЬЯНА НИКОЛАЕВНА, ИП КОНОНОВА И В, ООО "АЛЬЯНС, МП КАШАРСКИЙ ЖИЛКОМСЕРВИС, ВЯЛИКОВ ВЛАДИМИР ФЕДОРОВИЧ, ИП МАХРИНОВ, ФЛ КРАВЦОВ АЛЕКСЕЙ ВАСИЛЬЕВИЧ, ФЛ ДЮБИН ВЛАДИМИР ИВАНОВИЧ, ИП ДМИТРИЕВ АЛЕКСЕЙ ЕВГЕНЬЕВИЧ, ИП ВАСИЛЬЧЕНКО ВАСИЛИЙ ВАСИЛЬЕВИЧ, ИП НОСОВ АНДРЕЙ НИКОЛАЕВИЧ, ИП ЗОЛОТЫХ МАРИЯ АНДРЕЕВНА, ФЛ НЕДОГАРОК ВИТАЛИЙ АЛЕКСАНДРОВИЧ, ИП МАРКИН ОЛЕГ ВЛАДИМИРОВИЧ, ИП БОРОДИНА НАТАЛЬЯ АЛЕКСАНДРОВНА, ИП ЗОЛОТЫХ ВЛАДИМИР МИХАЙЛОВИЧ, ООО "ГК "ВЕГА", ПБОЮЛ РУДЕНКО ВИТАЛИЙ ИВАНОВИЧ,ИП Злобин Василий Васильевич, ИП ГИГОЛАЕВ МАЙРАМ АМИРАНОВОВИЧ, ООО "МагнитЭнерго", МО МВД РОССИИ "КАШАРСКИЙ»,ПАО "ГАЗПРОМ ГАЗОРАСПРЕДЕЛЕНИЕ, ООО "СОЗИДАНИЕ", ИП ЕФАНОВА ЛЮДМИЛА ВИКТОРОВНА, ИП МАХРИНОВ, ИП РЕЗНИК В.А, ИП КАРЧАВА АЛЕНА ВАЛЕРЬЕВНА, ИП ПОПОВА ТАТЬЯНА НИКОЛАЕВНА, ФЛ ТРИШИН РУСЛАН АНАТОЛЬЕВИЧ, ВДПО, ИП КОЗЫРЕВ МИХАИЛ ПАВЛОВИЧ, ФЛ БРАЖНИК ЛАРИСА АЛЕКСАНДРОВНОВНА, ПРОКУРАТУРА РО РФ, ГУ УПРАВЛЕНИЕ ПЕНСИОННОГО ФОНДА РФ С.КАШАРЫ, РЕДАКЦИЯ ГАЗЕТЫ " СЛАВА ТРУДУ" , ИП ПАШАЕВА ИРИНА ИВАНОВНА, ГУ УПРАВЛЕНИЕ ФЕДЕРАЛЬНОЙ СЛУЖБЫ СУДЕБНЫХ ПРИСТАВОВ ПО РО, ИП ДЕГТЯРЕВА ЛЮДМИЛА ВАСИЛЬЕВНА , ИП АПРЫЩЕНКО В.А., КАЗНАЧЕСТВО, ИП МАНАНИКОВ ИГОРЬ АЛЕКСЕЕВИЧ, ДЕПАРТАМЕНТ ПО ОБЕСПЕЧЕНИЮ ДЕЯТЕЛЬНОСТИ МИРОВЫХ СУДЕЙ, Публично-правовая компания "Роскадастр", ФЛ ЛЕСНЫХ ТАМАРА АЛЕКСЕЕВНА, ИП Луданов Михаил Михайлович, АО "Русские башни" БССС, ИП НОТАРИУС ТИТОВА ЕЛЕНА ПЕТРОВНА, ФБУ МРУИИ №11 ГУФСИН РОССИИ ПО РО, ФЛ КРЕМЕНЦОВ ВЛАДИМИР АЛЕКСАНДРОВИЧ, ИП БОРИСОВА ТАТЬЯНА АЛЕКСЕЕВНА, ФЛ ВЛАСЕНКО СЕРГЕЙ ИВАНОВИЧ, ИП ГОВОРУЩЕНКО ВЛАДИМИР АНАТОЛЬЕВИЧ, ИП ИП ТИМОШЕНКО Е.И., ФЛ ПЕТРОВА СВЕТЛАНА ПЕТРОВНА, ИП ХАРЧЕНКО ВЛАДИМИР АЛЕКСЕЕВИЧ, ИП ЛИТВИНОВА МАРИЯ ВАСИЛЬЕВНА, ИП МИХЕЕВА НИНА МИХАЙЛОВНА, ИП ТАРАНУЩЕНКО ГАЛИНА ПЕТРОВНА, ИП САВЕЛЬЕВ ПАВЕЛ МИХАЙЛОВИЧ, ИП ЛЫБИНА Н.В., ФЛ СУСЛОВА Т.Г., ФЛ ГЛАДКИХ ЕЛЕНА ИВАНОВНА, ТПК Миллеровское СПО, ООО "Агроторг, ФЛ ЛОКТЕВА ЛАРИСА ИВАНОВНА, ФЛ КУЦОВА МАРИНА ИВАНОВНА, КАРПЕНКО ОЛЕГ ЮРЬЕВИЧ, ИП ПОПОВА Т.Н., ИП ВЛАСЕНКО СВЕТЛАНА ИВАНОВНА, ФЛ НАЗАРЕНКО ОЛЬГА ЯКОВЛЕВНА, ИП ГРЕБЕННИКОВ СЕРГЕЙ НИКОЛАЕВИЧ, ИП ГНЕДОВА ГАЛИНА ИВАНОВНА, ФЛ ЗАЙЦЕВА ГАЛИНА АЛЕКСАНДРОВНА, ИП РЕГИДА, ИП Голикова В.А., ИП Чупрынин М.И. , ИП Солошенко О.А., ООО «Медитек», ИП Рыбалова О.А., ИП Макевнин А.Н., ООО «Альфа-М», ИП Савченко Л.И., ИП Ниякий И.Н., ИП Беруашвили Н.В., Строителев П.В, ИП Рзаева Русхара, ИП Гладких О.Г., ООО «Энергосбыт Юга», ООО СК «Энергия», ООО «Магнит Энерго», ФГУ «Россельхозцентр», ИП Сахацкая Е.В., ИП Куликов С.Н., МБДОУ ЦРР Кашарский детский сад № 1 "Тополек", Администрация Кашарского района, МО МВД России «Кашарский», МУ «Отдел ГО и ЧС», МБОУ Кашарская СОШ, МБОУ ДО ДШИ , ИП ШИП СЕРГЕЙ НИКОЛАЕВИЧ, МБУ ЦСО Кашарского района, ИП Сердюкова Г.И., МБОУ ДО ЦВР, Колосова Е.В., ИП Гнедова Л.А., ООО «Светлана», ООО «МТС Энерго», Джалогония Г.Ш., ООО «СтройВсе», Управление судебного департамента, Ип Стегленко М.П., ИП Гирин Д.И., ИП Кушнарев С.И., ИП Сумцов В.Л., ИП Шевцова И.Н., ИП Титаренко С.М., АГЗС «ТАТА». БЫТ.</t>
  </si>
  <si>
    <t>Л-2</t>
  </si>
  <si>
    <t>ООО "Русская свинина"-2 категория. РЗК "Ресурс", СОШ, МТС быт.х. Гатальский, с. Кудиновка, х. Новоефановка, сл. Колодези, х. Теплицкий,х. Шиловка, х. Козыри- 3 категория.</t>
  </si>
  <si>
    <t>ПС 110 кВ Колодезянская</t>
  </si>
  <si>
    <t>ООО "НУФ", РЗК "Ресурс", СОШ, Мегафон, ОАО "Росвертол", Билайн, быт. с. Никольское, х. Луки, х. Иллиадоровка, х. Фоминка, с. Ольховый Рог, х. Донецкий Лесхоз,  сл. Терновая, х. Ярский- 3 категория.</t>
  </si>
  <si>
    <t>ПС 110 кВ Маяк</t>
  </si>
  <si>
    <t>Ввод 10 кВ</t>
  </si>
  <si>
    <t>ОРТПЦ 2 категория, ПАО "МТС", ПАО "Ростелеком", СКЗ Сохрановского ЛПУМГ, Объекты Администрации Щедровского СП, ОАО "Калитва", быт сл.Анно-Ребриковская, х.Новостепановский, с.Щедровка, х.Бакай, х.Кадамов. 
3 категория.</t>
  </si>
  <si>
    <t>ПС 110 кВ Сохрановская</t>
  </si>
  <si>
    <t>ВЛ 35 кВ Сохрановская - Бакайская</t>
  </si>
  <si>
    <t>СПК "Комсомолец Дона" ПТО, инфраструктура и быт. х. Макаровский, х. Михайловский, х. Поздняковский, х. Павловский, х.Верхняковский  3 категория</t>
  </si>
  <si>
    <t>ВЛ 35 кВ Сохрановская - Верхняковская</t>
  </si>
  <si>
    <t xml:space="preserve"> Школа, , дет. Сад, с-адм, банк, почта, ООО Ростовтеплоэнерго, ООО Мигулинское, СПК Агрокомплекс, СПК Подгорский, СПК Станичный, Ретранслятор, АБЗ , мост, инфраструктура и быт. ст. Мигулинская, х. Подгорский, х. Тубянской, х. Озерской, х. Суровский, х.Демидовский, х. Гормиловский, х.  Стоговской.  3 категория</t>
  </si>
  <si>
    <t>ПС 110 кВ Тиховская</t>
  </si>
  <si>
    <t>ВЛ 35 кв Тиховская - Мешковская с отпайкой на ПС Мигулинскую</t>
  </si>
  <si>
    <t>СПК Громчанский, СПК Подгорский,СПК Придонский, инфраструктура и быт. х.Алексеевский, х.Нижнетиховский, х. Придонский,  х. Мещеряковский, х.Батальщиковский, х. Мрыховский, х. Коноваловский, х. Громчанский, х.Бирюковский,  х. Меловатский  3 категория</t>
  </si>
  <si>
    <t>ООО ЕЭС Гарант,КФХ Мозговой С.В . инфраструктура и быт, х.Алексеевский, х.Нижнетиховский (частично)  3 категория</t>
  </si>
  <si>
    <t>х. Калиновский, х. Варваринский, ИП Магомедов Г.М. "Межрегионэнергосбыт" СПК "Тиховский5" МТФ, ИП Глава К(Ф)Х Ващаев Николай Васильевич, МУП Отрог, Ростовский филиал ПАО ''Ростелеком'', ФГУП Почта России, МБУ культуры Меркуловский СДК, ШОЛОХОВСКОЕ РАЙПО, Быт  СПК "Тиховской-5"  3 категория</t>
  </si>
  <si>
    <t>ООО Громчанский, ООО Мешковское, КФХ Лазолевая степь, ООО"ПрофСервисТрейд", инфраструктура и быт. х. Громчанский, х. Бирюковский,  х. Меловатский  3 категория</t>
  </si>
  <si>
    <t>ВЛ-10кВ №4</t>
  </si>
  <si>
    <t>Потребителей нет, линия резерва</t>
  </si>
  <si>
    <t>АО "Транснефть-Приволга" ПСП-915 км 2 категория, ПАО "МТС", ПАО "Ростелеком", ООО Донагро, ОАО "Калитва", Объекты Администраций Маньковского СП, Шептуховского СП, Михайлово-Александровского СП, Маньковская СОШ, быт с.Маньково-Калитвенское, с.Новоселовка, с.Шептуховка, с.Михайлово-Александровка, х.Гусев, х.Марьяны, х.Гераськин, х.Ходаков, х.Лазарев, х.Филипповский. 
3 категория.</t>
  </si>
  <si>
    <t>Ввод-35кВ</t>
  </si>
  <si>
    <t>ПАО "МТС", ПАО "Ростелеком", Объекты Администрации Чертковского СП, АО "Полтавское", быт х.Полтава. 
3 категория.</t>
  </si>
  <si>
    <t>ООО Луч, Чертковский МПТ (техникум), Объекты Администрации Осиковского СП, быт с.Осиково, х.Касьяновка, х.Федоровка. 
3 категория.</t>
  </si>
  <si>
    <t>Объекты Администрации Осиковского СП, быт с.Осиково, х.Шевченковский. 
3 категория.</t>
  </si>
  <si>
    <t>ООО Донагро, Объекты Администрации Осиковского СП, быт с.Осиково. 
3 категория.</t>
  </si>
  <si>
    <t>ПАО "МТС", ПАО "Ростелеком", СКЗ Сохрановского ЛПУМГ, ООО Донагро, Объекты Администрации Осиковского СП, быт с.Тарасово-Меловское, х.Галдин, х.Лесовой. 
3 категория.</t>
  </si>
  <si>
    <t>АО "Транснефть-Приволга" ПСП-915 км 2 категория</t>
  </si>
  <si>
    <t>ВЛ-10 кВ №14</t>
  </si>
  <si>
    <t xml:space="preserve">Итого по энергорайонe «Вешенский»  (входит в энергорайон «КС Платовское»)
</t>
  </si>
  <si>
    <t>Итого по СЭС</t>
  </si>
  <si>
    <t>ЗЭС,
Энергорайон «Шахтинский» (входит в энергорайон «КС Платовское»)</t>
  </si>
  <si>
    <t>Юридические лица, Физ. лица г. Новошахтинск</t>
  </si>
  <si>
    <t>ПС 110 кВ Н4</t>
  </si>
  <si>
    <t>Л-410</t>
  </si>
  <si>
    <t>ПС 110 кВ Н8</t>
  </si>
  <si>
    <t>Л-825</t>
  </si>
  <si>
    <t>"ПрофСервисТрейд", Администрация Нижнекундрюченского с/п, Азово-Черноморское террит. управление Федерального агентства по рыболовству, Актив Трейд, Акционерное общество "Газпром энергосбыт, Алваджян Амбарцум Левонович, Бахмадов Адам Хасанович, Бородина Светлана Владимировна, Верченко Евгения Николаевна, ГБУ РО "ЦРБ" в Усть-Донецком районе, ГБУ РО Шахтинская межрайонная СББЖ, ГКУ РО ППС РО Государственное казенное учреждение Ростовской области "Противопожарная служба Ростовской области", Дубинец Елена Николаевна, ЗАО им. Дзержинского, ЗАО Нижне-Кундрюченское ХПП, Зверев Виктор Васильевич, ИП Автонов Павел Владимирович, ИП Гаева Виктория Вячеславовна, ИП Гуменюк Павел Васильевич, ИП Кравцова Раиса Васильевна, ИП Куликова Людмила Ивановна, ИП Кумскова Ольга Евгеньевна, ИП Курносова Елена Анатольевна, ИП Сорокина Светлана Александровна, Китменева Ирина Александровна, Климович Виктор Викторович, Кряжев Александр Валерьевич, КЭС (Русские башни), МБДОУ д/с Улыбка, МБДОУ ДС Соловушка, МБОУ НКСОШ, МБОУ УБСОШ, МБУК Ивушка, Мешков Александр Николаевич, Мирошниченко Анатолий Михайлович, Нор-Аревян Ольга Андреевна, ООО "АгроСоюз""Донской", ООО Быстра, ООО ДОНПРИРОДВОДА, ООО Донское ремонтно-строительное управление (ДРСУ), ООО Ирфа, ООО Листопадовские источники, ООО Стройлюкс, ООО ТД Партнер-Юг, ООО УСТЬ-ДОНЕЦКИЙ АПК, ПАО "МТС Энерго", ПАО ''Газпром газораспределение Ростов-н а-Дону'', ПАО Ростелеком, Пашеновский карьер, Попова Наталья Олеговна, Почта России, Приход Христо-Рождественский, Ростовская городская общественная организация Общесто охотников и рыболовов, Садовникова Зоя Вениаминовна, Сбербанк России, Семерникова Екатерина Николаевна, УВО МИНТРАНСА России, Усть-Донецкий филиал ГБУ РО ПНД, ФБУ Администрация Азово-Донского бассей на внутренних водных путей, ФГБУ "ЦЖКУ" Минобороны России, ФГБУ Ростовский референтный центр Россельхознадзора, х.Бородинох, Чумаки, х.Черни, х.Листопадов, п.Карьер, ст.Усть-Быстрянская, х.Огиб, ст.Н-Кундрюченская 3 категория.</t>
  </si>
  <si>
    <t>ПС 110 кВ Ш14</t>
  </si>
  <si>
    <t>ВЛ 132 ( Ш14 - Ш32)</t>
  </si>
  <si>
    <t>"ПрофСервисТрейд". Администрация Верхнекундрюченского с/п, Анохин Сергей Владимирович, Быкадоров Иван Иванович, ГБУ РО "ЦРБ" в Усть-Донецком районе, ГБУ РО Шахтинская межрайонная СББЖ, Госян Нельсон Фридрихович, ГУ МЧС России по РО, Данцева Людмила Алексеевна, ИП Глава КФХ Павлов А.И., ИП ГлаваКФХ Руденко Александр Викторович, ИП Горбунков Александр Алексеевич, ИП Зотова Ольга Николаевна, ИП Кочарян Славик Сельбертович, ИП Кужелева Клавдия Александровна, ИП Куликова Людмила Ивановна, ИП Мурзин Михаил Иванович, ИП Петраки Екатерина Дмитриевна, ИП Сейранян Рашид Аркадьевич, Каменоломненский почтамп УФПС РО, Колхоз Кировский, Кумскова Татьяна Васильевна, Лариса Петровна Талахадзе, МБДОУ д/с Улыбка, МБОУ ВКСОШ, МБОУ ЕСОШ, МБУК Верхнекундрюченский ЦК, МБУК Новокадамовский СДК, МПРО Приход Храма Иоанна Богослова, Мурзин Александр Михайлович, Оганесян Армен Юриевич, ООО "ЕЭС-Гарант" (Свердловский ф-л) ЗЭС, ООО Артемовец, ООО Казачья Застава, ООО УСТЬ-ДОНЕЦКИЙ АПК, ПАО Ростелеком, Почта России, Рассвет, РО УПР-Е РАЗВИТИЯ СИСТЕМ ВОДОСНАБЖЕНИЯ, Руссков Сергей Петрович, Сейранян Лорана Андранниковна, Сейранян Мартик Аркадьевич, ЦРБ БК района, Чернокнижников Александр Васильевич, Чумбуридзе Гиви Николаевич, Шабанова Любовь Сергеевна, Южный фил. РОСТЕЛЕКОМ, х.Агафоновка, ст.В-Кундрюченская, х.Евсеевка, х.Кр.-Лука, х.Мостовой, п.Равнинный, х. Калиники, х.Евсеевка, х.Тереховка, х.Топилин 3 категория.</t>
  </si>
  <si>
    <t>ВЛ 148 (Ш14 - Ш18)</t>
  </si>
  <si>
    <t>Администрация Крымского с/п, Афина, Бочтовой Николай Иванович, ГБУ РО "ЦРБ" в Усть-Донецком районе, ИП Гаева Виктория Вячеславовна, ИП Чиркинян Ашот Манавазович, Комарова Антонина Анатольевна, Кравченко Владимир Борисович, Ляхов Павел Иванович, Максименко Артем Александрович, МБОУ КСОШ, МБУК КЦКСП, МПРО Приход Храма иконы Пресвятой Богоро дицы Одигитрия, МРО православный Приход Храма Покрова Пр есвятой Богородицы, ООО "ЕЭС-Гарант" (Свердловский ф-л) ЗЭС, ООО УСТЬ-ДОНЕЦКИЙ АПК, ООО Чистота, ПАО "МТС Энерго", ПАО Ростелеком, Почта России, РО УПР-Е РАЗВИТИЯ СИСТЕМ ВОДОСНАБЖЕНИЯ, Ростовская городская общественная организация Общесто охотников и рыболовов, Синицын Сергей Сергеевич, Темиркаева Зоя Владимировна, х.Крымский 3 категория.</t>
  </si>
  <si>
    <t>КВЛ 10 кВ Крымский</t>
  </si>
  <si>
    <t>ООО "СМУ-3"(база)ДРСУ "бетонохранилище"ООО "Донбрикет"(комбинат хлебопродуктов)МПП ЖКХ "ГКНС"ОАО "Усть-Донецкий порт"(ОАО  Усть- Донецкий порт)ОАО "Усть-Донецкий порт"(ОАО  Усть- Донецкий порт), КНС 3 категория</t>
  </si>
  <si>
    <t>КВЛ 10 кВ Порт-2</t>
  </si>
  <si>
    <t>Юридические лица, Физ. лица г. Шахты</t>
  </si>
  <si>
    <t>ПС 110 кВ Ш29</t>
  </si>
  <si>
    <t>Л-2908</t>
  </si>
  <si>
    <t>Л-2909</t>
  </si>
  <si>
    <t>ПС 110 кВ Ш42</t>
  </si>
  <si>
    <t>ВЛ 10 кВ Родина</t>
  </si>
  <si>
    <t>Юридические лица, Физ. лица ст. Кривянская</t>
  </si>
  <si>
    <t>ПС 110 кВ Ш43</t>
  </si>
  <si>
    <t>ВЛ 6 кВ Кривянская</t>
  </si>
  <si>
    <t>ПС 110 кВ Ш49</t>
  </si>
  <si>
    <t>Л-4909</t>
  </si>
  <si>
    <t>Л-4912</t>
  </si>
  <si>
    <t xml:space="preserve">ООО «Магнит Энерго» (ММ «Зверево»  Обухова)
ООО «Магнит Энерго», г. Зверево, ул. Обухова, 35
</t>
  </si>
  <si>
    <t>ПС 35 кВ Г11</t>
  </si>
  <si>
    <t>Л-1104</t>
  </si>
  <si>
    <t xml:space="preserve">Закрытое акционерное общество "Аникинский горно-обогатительный комбинат" - Адм.-быт. корпус, площадью 383,8кв.м.; Горно-дробильный цех, площадью 1224,3кв.м.; Здание конторы, площадью 511,4кв.м.; Здание локомот.депо, площадью 80,8кв.м.
  ООО "КСМ-14"   "Завод" Ростовская область , Красносулинский район, ст. Замчалово/ГПУ
</t>
  </si>
  <si>
    <t>ПС 35 кВ Г3</t>
  </si>
  <si>
    <t>Юридические лица, Физ. лица г. Гуково</t>
  </si>
  <si>
    <t>ПС 35 кВ Г8</t>
  </si>
  <si>
    <t>Л-812</t>
  </si>
  <si>
    <t>Л-827</t>
  </si>
  <si>
    <t>Л-831</t>
  </si>
  <si>
    <t>ПС 35 кВ Н2</t>
  </si>
  <si>
    <t>ПС 35 кВ Н3</t>
  </si>
  <si>
    <t>АО "Рыбокомбинат Донской", г. Новошахтинск, ул. Газопроводная, 21</t>
  </si>
  <si>
    <t>ПС 35 кВ Н5</t>
  </si>
  <si>
    <t>Л-517</t>
  </si>
  <si>
    <t>ПС 35 кВ Н6</t>
  </si>
  <si>
    <t>Л-606</t>
  </si>
  <si>
    <t>ПС 35 кВ Н7</t>
  </si>
  <si>
    <t>Л-703</t>
  </si>
  <si>
    <t>Л-717</t>
  </si>
  <si>
    <t>Юридические лица, Физ. лица п. Аюта</t>
  </si>
  <si>
    <t>ПС 35 кВ Ш20</t>
  </si>
  <si>
    <t>ВЛ 6 кВ СТФ</t>
  </si>
  <si>
    <t>ВЛ 6 кВ Комплекс</t>
  </si>
  <si>
    <t>ПС 35 кВ Ш22</t>
  </si>
  <si>
    <t>Л-2208</t>
  </si>
  <si>
    <t>Л-2214</t>
  </si>
  <si>
    <t>Юридические лица, Физ. лица п. Нижне-Донской</t>
  </si>
  <si>
    <t>ПС 35 кВ Ш31</t>
  </si>
  <si>
    <t>Л-СТФ</t>
  </si>
  <si>
    <t>Юридические лица, Физ. лица п. Персиановка</t>
  </si>
  <si>
    <t>ПС 35 кВ Ш39</t>
  </si>
  <si>
    <t>Л-3903</t>
  </si>
  <si>
    <t>Л-3910</t>
  </si>
  <si>
    <t>ВЛ 10 кВ СХТ</t>
  </si>
  <si>
    <t>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39 МРО Приход храма Покрова Пресвятой Богородицы
39 МРО Приход храма Покрова Пресвятой Богородицы
46 ЖСК "Светоч"
49 ООО "Восток"
49 ООО "Восток"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53 ИП Опарин Дмитрий Юрьевич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57    Шляпникова Ольга Анатольевна
60    Потребительский АГК "Южный"
62 ООО "Полипроф-99"
63-УП/2019/10-118  ООО "ЛУКОЙЛ-ЭНЕРГОСЕРВИС"
63-УП/2019/10-118  ООО "ЛУКОЙЛ-ЭНЕРГОСЕРВИС"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65 ФГАОУ ДПО Шахтинский центр профессиональной подготовки и повышения квалификации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69 ШФ ОАО "Ростпечать" РО
69 ШФ ОАО "Ростпечать" РО
69 ШФ ОАО "Ростпечать" РО
69 ШФ ОАО "Ростпечать" РО
77-УП/2021-435 ОПЭ ООО "Энергосбыт Юга" (хозяйственные нужды)
77-УП/2021-435 ОПЭ ООО "Энергосбыт Юга" (хозяйственные нужды)
77 ИП Сережников Дмитрий Викторович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79    Булгадарян Светлана Григорьевна
80-УП/2021-739 ОПЭ ООО "Энергосбыт Юга"
80-УП/2021-739 ОПЭ ООО "Энергосбыт Юга"
80-УП/2021-739 ОПЭ ООО "Энергосбыт Юга"
80-УП/2021-739 ОПЭ ООО "Энергосбыт Юга"
84-УП/2022/218 ОПЭ ООО "Инженерные изыскания"
84-УП/2022/218 ОПЭ ООО "Инженерные изыскания"
86 МПРО Приход храма Вознесения Господня
87    Насека А.Н.
87    Насека А.Н.
87    Насека А.Н.
87    Насека А.Н.
87    Насека А.Н.
87    Насека А.Н.
88-УП/2022-927 ОПЭ ООО "НОВАКИТ"
90    Удуденко Василий  Васильевич
90    Удуденко Василий  Васильевич
94 ООО "Амулет"
97 ИП Комова Галина Ивановна
97 ИП Комова Галина Ивановна
98    Сидаков Bиталий Геннадьевич
100 ООО Гостиница "Никопол"
100 ООО Гостиница "Никопол"
101 ИП Шестакова О. А.
103 ООО "Орион"
105    Хатламаджиева Оксана Владимировна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110    Богданов Артём Анатольевич
110    Богданов Артём Анатольевич
116 ИП Скопинцев Сергей Николаевич
119    Хлопин Александр Владимирович
120    Пономарев Сергей Александрович
130 ЧПОУ "Шахтинский кооперативный техникум БКП"
130 ЧПОУ "Шахтинский кооперативный техникум БКП"
132    Аманов Юрий Казакбаевич
136    ШГОО "ВДПО"
138 ИП Безуглов Андрей Анатольевич
138 ИП Безуглов Андрей Анатольевич
140 МКУ "Департамент ГХ"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152 ООО "Агросервис"
152 ООО "Агросервис"
155 ЖСК "Прогресс"
155 ЖСК "Прогресс"
158 ИП Мазилкин Геннадий Николаевич
160 ЗАО "Промсвязьмонтаж"
161 ИП Великжанина Людмила Ивановна
162 МРО "Церковь Евангельских христиан-баптистов"
164 ЖСК "Восток-1"
166 ЖСК "Мир"
166 ЖСК "Мир"
166 ЖСК "Мир"
166 ЖСК "Мир"
167 А/К "Мотор"
171 ООО "Произкомп"
171 ООО "Произкомп"
173 ЖСК "Космос"
174 МРО "Церковь Христиан Адвентистов Седьмого Дня"
175 АНО "Центр-купол"
175 АНО "Центр-купол"
179 ЖСК "Спутник"
179 ЖСК "Спутник"
180 ЖСК "Полет"
182 ИП Бородулина Марина Валерьевна
182 ИП Бородулина Марина Валерьевна
184 ЖСК "Дружба"
187 ООО "Торговый дом "Дон-текс"
189 ЖСК "Мир-5"
196 ИП Рудяк Наталья Леонидовна
198 ИП Тихонов Юрий Дмитриевич
199    Овсепян Жрайр Лазрович
199    Овсепян Жрайр Лазрович
199    Овсепян Жрайр Лазрович
199    Овсепян Жрайр Лазрович
200    Орехов Юрий Евгеньевич
200    Орехов Юрий Евгеньевич
202 ИП Риффель Наталья Александровна
202 ИП Риффель Наталья Александровна
204    Татаренко Владимир Васильевич
205 ООО "Виола"
206 ИП Федоренко Елена Викторовна
206 ИП Федоренко Елена Викторовна
207    Чукарина Людмила Александровна
210 ООО "Экопромстрой"
213    Володин Сергей Владимирович
215    Яицкова Светлана Витальевна
217 ИП Маноцков Сергей Николаевич
219 ООО "Дон-Авто"
227 ООО "ПСВ Нефть"
234    Копенев Юрий Александрович
237 ООО "Информ-связь"
240    Шиндяева Нелля Викторовна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251 А/К "Урал"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255 АО "Ростовское областное объединение топливных предприятий"
256    Чернятьев Вадим Михайлович
256    Чернятьев Вадим Михайлович
257    ИП Ершов В.Н.
259    Хоршев Игорь Владимирович
259    Хоршев Игорь Владимирович
260 А/К "Радуга"
266 ИП Гольцев Н.Т.
272    Толстых Элеонора Афанасьевна
272    Толстых Элеонора Афанасьевна
272    Толстых Элеонора Афанасьевна
277 ООО "Шахтмет"
277 ООО "Шахтмет"
277 ООО "Шахтмет"
279 ЗАО "АГАПА"
279 ЗАО "АГАПА"
280 НОУ Учебно-производственный центр
288 ООО Шахтторгтехника
290 ООО "Автотекс"
292 ЗАО "Дон-Текс"
295 ИП Назирова А.Ф.
295 ИП Назирова А.Ф.
299    Ажинова О.И.
312 ИП Юханаев Александр Леонтьевич
312 ИП Юханаев Александр Леонтьевич
314 ИП Ефриков Геннадий Яковлевич
315 ООО Мнопрофильная фирма "Тригон"
315 ООО Мнопрофильная фирма "Тригон"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324    Карапетян Андраник Юрикович
324    Карапетян Андраник Юрикович
324    Карапетян Андраник Юрикович
325    Чиркова Таисия Григорьевна
325    Чиркова Таисия Григорьевна
331    Мороз Ольга Сергеевна
334    Козлова Ольга Николаевна
341    Абдуллаев Фируз Халыг Оглы
346 ИП Королева Томара Владимировна
346 ИП Королева Томара Владимировна
346 ИП Королева Томара Владимировна
346 ИП Королева Томара Владимировна
350 ИП Терещенко Людмила Васильевна
350 ИП Терещенко Людмила Васильевна
350 ИП Терещенко Людмила Васильевна
351 ООО "Монолит-юг"
352 ООО "Магазин №46"
354    Остапенко Ю.Ю.
357 ИП Калинина Н.И.
357 ИП Калинина Н.И.
357 ИП Калинина Н.И.
357 ИП Калинина Н.И.
361 ЖСК "Свет Шахтера"
364 ООО "СОЮЗГЕОСТРОЙ"
366 ЖСК "Автомобилист"
368 ИП Лебединец Александр Михайлович
370 ООО "Евро-Стиль"
372    Сливенко Н.Е.
379    Покатаев Евгений Михайлович
380 А/К "Автомобилист"
381    Якунин Сергей Иванович
381    Якунин Сергей Иванович
381    Якунин Сергей Иванович
382    Гасанова Олеся Александровна
383 ИП Апажихова Лариса Владимировна
388 ООО "Клен осенний"
388 ООО "Клен осенний"
389    Аллавердян Васил Асланович
390 ООО "Траст-Групп "
390 ООО "Траст-Групп "
390 ООО "Траст-Групп "
390 ООО "Траст-Групп "
390 ООО "Траст-Групп "
391 ИП Картавцев Александр Николаевич
391 ИП Картавцев Александр Николаевич
392 ООО "Шик-97"
394    Ярмоцык Анатолий Викторович
394    Ярмоцык Анатолий Викторович
400    Левшин Алексей Анатольевич
401    Вартанова Наталья Васильевна
402 ИП Чернобаев Вячеслав Владимирович
408 ООО "Элен"
408 ООО "Элен"
412 ИП Маков Владимир Сергеевич
412 ИП Маков Владимир Сергеевич
412 ИП Маков Владимир Сергеевич
413 ИП Коробкин Олег Николаевич
417    Калашников В.В.
427 ИП Запорожец С.Л.
427 ИП Запорожец С.Л.
427 ИП Запорожец С.Л.
428 ООО "Изумруд"
428 ООО "Изумруд"
428 ООО "Изумруд"
428 ООО "Изумруд"
428 ООО "Изумруд"
428 ООО "Изумруд"
428 ООО "Изумруд"
428 ООО "Изумруд"
428 ООО "Изумруд"
428 ООО "Изумруд"
428 ООО "Изумруд"
430 ИП Гвоздецкая Людмила Ивановна
434    Ранцев Вячеслав Петрович
434    Ранцев Вячеслав Петрович
436    Саядян Миша Гегамович
436    Саядян Миша Гегамович
441    Крайников Олег Сергеевич
446 ООО "Радуга-99"
447    Саакян Сильва Гургеновна
448    Фандеев Игорь Леонидович
448    Фандеев Игорь Леонидович
450 ООО "СТОЯНКА 58"
457    Мелькова Елена Алексеевна
457    Мелькова Елена Алексеевна
461    Магеррамов Магеррам Лятиф оглы
461    Магеррамов Магеррам Лятиф оглы
463    Карташова Татьяна Александровна
472 ООО "Риэлти"
476    Кручинкин О.Б.
479 ООО фирма "Лотос-96"
484    Лобанова Анна Николаевна
485    Вищаненко Анатолий Иванович
487    Филатов Игорь Васильевич
488 ИП Суровцева Агафья Петровна
491 ООО "Мастер-класс"
491 ООО "Мастер-класс"
492 ОАО "Донуголь"
497 А/К "Гидравлик"
498    Нотариус Громова Любовь Анатольевна
498    Нотариус Громова Любовь Анатольевна
500 ИП Ткач Виктор Иванович
500 ИП Ткач Виктор Иванович
500 ИП Ткач Виктор Иванович
504 ИП Грищенко Юрий Валентинович
505    Пустовалов Виктор Вениаминович
506    Компанченко Р.А.
506    Компанченко Р.А.
507    Горбаченко Т.В.
507    Горбаченко Т.В.
507    Горбаченко Т.В.
509    Романовский Анатолий Васильевич
509    Романовский Анатолий Васильевич
509    Романовский Анатолий Васильевич
512    Сучков Сергей Петрович
513    Гончарова Е.В.
522    Айвазян Ирина Викторовна
524 ИП Рудов Виктор Григорьевич
525 ИП Геворкян Гагик Левонович
526    Фомин С.Д.
534 ООО фирма "Стройлюксевроремонт"
535    Заричук Леонид Дмитриевич
537    Волошина Светлана Викторовна
537    Волошина Светлана Викторовна
537    Волошина Светлана Викторовна
538    Ржевская Наталья Евгеньевна
540 ИП Скорик Г.Н.
542    Болдин Сергей Валерьевич
542    Болдин Сергей Валерьевич
543    Бахтин Олег Валентинович
545    Сазонова Любовь Ивановна
545    Сазонова Любовь Ивановна
546 ИП Осипян Георгий Гайкович
546 ИП Осипян Георгий Гайкович
547    Феофилиди Николаос Василиос
547    Феофилиди Николаос Василиос
547    Феофилиди Николаос Василиос
547    Феофилиди Николаос Василиос
548 ИП Стаценко Е.А.
548 ИП Стаценко Е.А.
550 ООО "ВСМ"
553    Найденко Андрей Владимирович
554 ООО "АДС 1"
555 ООО "Продинвест-Шахты"
561    Филатова Елена Николаевна
561    Филатова Елена Николаевна
568    Зуева Н. В.
568    Зуева Н. В.
568    Зуева Н. В.
568    Зуева Н. В.
568    Зуева Н. В.
568    Зуева Н. В.
568    Зуева Н. В.
568    Зуева Н. В.
568    Зуева Н. В.
568    Зуева Н. В.
568    Зуева Н. В.
569    Чубухчиева Марина Игоревна
569    Чубухчиева Марина Игоревна
569    Чубухчиева Марина Игоревна
574    Вовченко Елена Валентиновна
574    Вовченко Елена Валентиновна
576 ГАК "Уголек"
577    Загорулько Максим Олегович
579 ИП Шульга Олег Витальевич
581    Орабинский Валерий Викторович
585 ТСЖ "Гелиос"
586 МПРО Свято-Никольский приход
586 МПРО Свято-Никольский приход
589 ИП Алферов Владимир Александрович
589 ИП Алферов Владимир Александрович
592 ООО "Звенящие кедры"
592 ООО "Звенящие кедры"
594 ИП Боков Сергей Семенович
595 ООО "Олимп - Б"
597 ООО "Юрмакс"
597 ООО "Юрмакс"
599 ИП Забарина Анна Владимировна
599 ИП Забарина Анна Владимировна
602    Журба Михаил Владимирович
603    Куксенко Ольга Ивановна
606    Хлгатян Саргис Хачикович
606    Хлгатян Саргис Хачикович
607 ООО "Стома-сервис"
607 ООО "Стома-сервис"
608 А/К "Текстильщик"
610 ИП Дурмушян Сократ Сероджович
611    Хоменко О.В.
612    Месропян Саша Яшаевич
612    Месропян Саша Яшаевич
613    Атлас Яков Владимирович
614    Мусаелян Эдик Самсонович
622    Атрохов Константин Иванович
622    Атрохов Константин Иванович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627    Российское объединение инкассации (РОСИНКАС) Центрального банка РФ
628 ИП Пастухова Наталья Борисовна
630 АО "Союзлифтмонтаж-Юг"
631    Мирошниченко Людмила Петровна
635 ООО "Сделай сам"
635 ООО "Сделай сам"
636 ИП Скайрк Людмила Федоровна
640    Кобелева Галина Юрьевна
641    Махнорылов  Дмитрий Викторович
641    Махнорылов  Дмитрий Викторович
648    Перепелкина Елена Алексеевна
650 ИП Недайвозова Марина Николаевна
657    Айвазян Степан Камоевич
658 ИП Горелова  Лейла Владимировна
658 ИП Горелова  Лейла Владимировна
659 ИП Даллари Оник Вагикович
659 ИП Даллари Оник Вагикович
659 ИП Даллари Оник Вагикович
659 ИП Даллари Оник Вагикович
659 ИП Даллари Оник Вагикович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666    Нотариус Миронова Елена Борисовна
667 ООО "Сервис-Центр"
669    Зуев Нил Алексеевич
670    Азизов Альберт Арминакович
670    Азизов Альберт Арминакович
672    Конищева Людмила Васильевна
672    Конищева Людмила Васильевна
672    Конищева Людмила Васильевна
673    Яновская Ирина Суреновна
674    Долгополюк Татьяна Ивановна
674    Долгополюк Татьяна Ивановна
678 ИП Бурцев Владимир Викторович
679 ООО Научно-производственная фирма "Сельсофт"
683 ИП Азизов Федя Гегамович
684    Таран Ольга Николаевна
686    Шацкая Любовь Викторовна
687 ИП Янущик А.К.
687 ИП Янущик А.К.
687 ИП Янущик А.К.
687 ИП Янущик А.К.
688 ИП Гайворонский Виктор Александрович
688 ИП Гайворонский Виктор Александрович
689    Барышева Надежда Александровна
689    Барышева Надежда Александровна
691    Желиба Ирина Александровна
692    Шевляков Михаил Николаевич
695    Журавлев А.А.
697    Ващенко Надежда Николаевна
701 ИП Олейникова Юлия Владимировна
701 ИП Олейникова Юлия Владимировна
702    Бахрамова Надежда Владимировна
704 ИП Иванов Николай Андреевич
707 ИП Локтионова Наталья Алексеевна
707 ИП Локтионова Наталья Алексеевна
709 ООО "Миф"
709 ООО "Миф"
709 ООО "Миф"
709 ООО "Миф"
709 ООО "Миф"
709 ООО "Миф"
709 ООО "Миф"
709 ООО "Миф"
709 ООО "Миф"
715 ООО "Фабула"
715 ООО "Фабула"
718    Бодгрос Нелли Николаевна
718    Бодгрос Нелли Николаевна
720    Фомина Ольга Алексеевна
720    Фомина Ольга Алексеевна
722 ИП Садченко  Александр Викторович
722 ИП Садченко  Александр Викторович
722 ИП Садченко  Александр Викторович
724    Пимонова Татьяна Александровна
726    Геворкян Григорий Макарович
728 ИП Полтавцева  Елена Михайловна
728 ИП Полтавцева  Елена Михайловна
730 ИП Толстой   Андрей Геннадиевич
730 ИП Толстой   Андрей Геннадиевич
730 ИП Толстой   Андрей Геннадиевич
732    Гарин Н.С.
732    Гарин Н.С.
732    Гарин Н.С.
732    Гарин Н.С.
732    Гарин Н.С.
734    Сапронова Ирина Борисовна
738    Кундрат Игорь Витальевич
740    Логачева Елена Ивановна
740    Логачева Елена Ивановна
741    Шейхмагомедов  Абдулварис Гаджиевич
742    Солдатова  Виктория Игоревна
747 ИП Лаштабега   Лариса Сергеевна
750    Коваленко Оксана Николаевна
750    Коваленко Оксана Николаевна
752    Цинадзе Элисо Гурамовна
755 МРО Приход собора Покрова Пресвятой Богородицы
756 ООО "Система"
758    Щербакова  Людмила Павловна
759 ИП Морозова Татьяна Петровна
764    Серенко Татьяна Васильевна
769    Титова  Людмила Михайловна
769    Титова  Людмила Михайловна
769    Титова  Людмила Михайловна
775    Нотариус  Дорофеева Светлана Петровна
775    Нотариус  Дорофеева Светлана Петровна
778    Бахрамов  Айдын Алескер Оглы
779    Паневкина  Елена Юрьевна
780    Даниелян Ф.А.
781    Короткова  Рита Николаевна
781    Короткова  Рита Николаевна
785 ИП Федорова  Инна Олеговна
785 ИП Федорова  Инна Олеговна
787 ООО "Икар"
787 ООО "Икар"
793 ИП Потапова Елена Борисовна
795 ООО "Лакомка"
798 ИП Гацуцова Ирина Владимировна
798 ИП Гацуцова Ирина Владимировна
798 ИП Гацуцова Ирина Владимировна
799 ЖСК "Верность"
802    Арустамян Родион Норикович
804    Безматерных  Алексей Викторович
804    Безматерных  Алексей Викторович
804    Безматерных  Алексей Викторович
804    Безматерных  Алексей Викторович
807 ООО Центр досуга "Дон-Текс"
807 ООО Центр досуга "Дон-Текс"
814 ИП Оганесян  Рубен Радикович
814 ИП Оганесян  Рубен Радикович
814 ИП Оганесян  Рубен Радикович
818 ООО "Спецконтроль и диагностика"
818 ООО "Спецконтроль и диагностика"
818 ООО "Спецконтроль и диагностика"
818 ООО "Спецконтроль и диагностика"
819    Логвинов Иван Иванович
819    Логвинов Иван Иванович
822    Калмыкова Надежда Николаевна
824 ТСЖ "Дружба"
824 ТСЖ "Дружба"
830 ПАК "Гидропривод"
832    Коряков Сергей Владимирович
832    Коряков Сергей Владимирович
836 ИП Зорина Людмила Лазаревна
836 ИП Зорина Людмила Лазаревна
836 ИП Зорина Людмила Лазаревна
838    Зуева Татьяна Юрьевна
838    Зуева Татьяна Юрьевна
840    Карапетян Норайр Норенцович
842    Морозов  Сергей Васильевич
844    Овсепян Анжелика Дмитриевна
847    Логачев Виктор Дмитриевич
847    Логачев Виктор Дмитриевич
848    Дулида Екатерина Николаевна
848    Дулида Екатерина Николаевна
848    Дулида Екатерина Николаевна
848    Дулида Екатерина Николаевна
850 ИП Гончаров Александр Николаевич
851    Корнеева  Н. И.
851    Корнеева  Н. И.
852    Набиев Т. М.
853    Юрков А. В.
853    Юрков А. В.
853    Юрков А. В.
853    Юрков А. В.
853    Юрков А. В.
854    Никулин А. С.
859 ИП Плешков Ю. П.
860 ИП Грибенникова  О. В.
863 ИП Левашова Ирина Валерьевна
863 ИП Левашова Ирина Валерьевна
863 ИП Левашова Ирина Валерьевна
865 АГК "Альтернатива"
872 ООО "Ленмедснаб-Доктор W"
874 ИП Барыкин  А.А.
876 ИП Ванян З.С.
879    Панченко Д.В.
883 ИП Андропов Владимир Петрович
886    Егиян С.В.
888 АГК "Вираж-2000"
889 ООО "Спецстрой"
890    Бабенко  А.Е.
892    Безматерных В.Н.
892    Безматерных В.Н.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895 ООО "АС - Проект"
895 ООО "АС - Проект"
896 ИП Бахтина  М.А.
897    Малевич Л.Ф.
897    Малевич Л.Ф.
900    Арутюнян К.Р.
900    Арутюнян К.Р.
900    Арутюнян К.Р.
901 ИП Радышевский Е.И.
901 ИП Радышевский Е.И.
903    Карапетян С.А.
907 АСН "Хозяйственник 2000"
908    Николаидис   А.П.
911    Загребельная В.Н.
913 МРО Церковь христиан веры евангельской (пятидесятников) "Слово жизни"
914 ООО "Шахтинский мукомольный завод"
914 ООО "Шахтинский мукомольный завод"
914 ООО "Шахтинский мукомольный завод"
915 ООО "Шахтинский кирпичный завод" резервный ввод
918 СНТ "Горизонт"
919    Шляпников Н.В.
919    Шляпников Н.В.
920 АГК "Чайка"
923 ИП Бабаян Э.М.
923 ИП Бабаян Э.М.
923 ИП Бабаян Э.М.
923 ИП Бабаян Э.М.
923 ИП Бабаян Э.М.
925 СНТ "Шахтинские зори"
929 ИП Данакари Р.Р.
929 ИП Данакари Р.Р.
929 ИП Данакари Р.Р.
930    Пирогов  А.А.
930    Пирогов  А.А.
930    Пирогов  А.А.
930    Пирогов  А.А.
930    Пирогов  А.А.
930    Пирогов  А.А.
931    Колесниченко А.А.
936 ООО "Ромир"
936 ООО "Ромир"
937    Ровенко М.В.
938 ИП Савченко  О.В.
942    Демьяненко Н.А.
943 ИП Бутенко Ю.П.
945 ИП Лозовой С.Л.
949 ООО "Шахтинский рыбокомбинат"
949 ООО "Шахтинский рыбокомбинат"
952    Cавченко В.Д.
952    Cавченко В.Д.
954 ООО "Санидж"
954 ООО "Санидж"
957    Пивненко И. А.
957    Пивненко И. А.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960 ИП Короткова  Е.А.
964 ТСЖ "Волга"
969 ООО "Шахтэлектроремонтмонтаж"
974 ИП Еримов  Г.Г.
974 ИП Еримов  Г.Г.
976    Пронина И.В.
976    Пронина И.В.
977    Гончарова  Н.И.
980 ООО "Донстройантрацит"
982    Денисенко  Ю.П.
982    Денисенко  Ю.П.
986 ИП Титаренко  Е.В.
986 ИП Титаренко  Е.В.
987    Делегодина  Е.В.
989    Ледовской  В.Н.
991    Лукьяненко А.В.
994    Аленина Г.В.
995 АГК "Лада"
996 АГК "Автомобилист"
997 АГК "Артемовец"
1000    Колотов  В.А.
1001    Зимина  Н.Б.
1002    Плыс  А.В.
1006    Ващенко Е.В.
1006    Ващенко Е.В.
1006    Ващенко Е.В.
1007    Макеева  Л.Ф.
1008 АГК "Террикон"
1016 ООО "Атлант - YI"
1017 ИП Уставицкий В.А.
1021    Тимофеева Н.А.
1024    Будровский  К.А.
1025    Ганжа А.Б.
1025    Ганжа А.Б.
1026    Безуглова  Н.А.
1029    Субботина  О.В.
1029    Субботина  О.В.
1031 ООО "Октябрьскремтехпред"
1031 ООО "Октябрьскремтехпред"
1031 ООО "Октябрьскремтехпред"
1032    Феофилиди  И.Ю.
1032    Феофилиди  И.Ю.
1033 ИП Третьякова  С.В.
1033 ИП Третьякова  С.В.
1036 ИП Кожантаева  Р.Н.
1036 ИП Кожантаева  Р.Н.
1040    Князев  А.А.
1042    Афанасьев  И.В.
1042    Афанасьев  И.В.
1042    Афанасьев  И.В.
1042    Афанасьев  И.В.
1043    Исаян  Ж.Б.
1043    Исаян  Ж.Б.
1045 ИП Темненко Т.М.
1046    Андриенко  С.Н.
1048    Мещерякова А.И.
1050 ООО "Актив - сервис"
1050 ООО "Актив - сервис"
1052 ИП Муравина М.А.
1053 МПРО Местная религиозная организация православный Приход
1055    Борисенко А.Н.
1056 ИП Измайлова С.С.
1056 ИП Измайлова С.С.
1056 ИП Измайлова С.С.
1060    Чикирнеева И.В.
1061    Лидков С.А.
1061    Лидков С.А.
1061    Лидков С.А.
1061    Лидков С.А.
1062    Острянин  Е.В.
1063    Барабаш  С.А.
1064    Болдырев  С.А.
1068 ИП Везири  Б.Е.
1068 ИП Везири  Б.Е.
1068 ИП Везири  Б.Е.
1072    Осепян  С.С.
1076    Мележик  В.В.
1076    Мележик  В.В.
1080    Демьянов  Е.В.
1081 ИП Киракосян М.Ж.
1081 ИП Киракосян М.Ж.
1081 ИП Киракосян М.Ж.
1081 ИП Киракосян М.Ж.
1084    Шилина Е.В.
1086 ИП Каплина  В.П.
1090 ООО "Весна"
1090 ООО "Весна"
1090 ООО "Весна"
1092    Леонть</t>
  </si>
  <si>
    <t>ПС 35 кВ Ш4</t>
  </si>
  <si>
    <t xml:space="preserve">50-УП/2018/10-115 ОПЭ ООО "МТС ЭНЕРГО"
50-УП/2018/10-115 ОПЭ ООО "МТС ЭНЕРГО"
50-УП/2018/10-115 ОПЭ ООО "МТС ЭНЕРГО"
50-УП/2018/10-115 ОПЭ ООО "МТС ЭНЕРГО"
53 ИП Опарин Дмитрий Юрьевич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57    Шляпникова Ольга Анатольевна
60    Потребительский АГК "Южный"
62 ООО "Полипроф-99"
63-УП/2019/10-118  ООО "ЛУКОЙЛ-ЭНЕРГОСЕРВИС"
63-УП/2019/10-118  ООО "ЛУКОЙЛ-ЭНЕРГОСЕРВИС"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65 ФГАОУ ДПО Шахтинский центр профессиональной подготовки и повышения квалификации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69 ШФ ОАО "Ростпечать" РО
69 ШФ ОАО "Ростпечать" РО
69 ШФ ОАО "Ростпечать" РО
69 ШФ ОАО "Ростпечать" РО
77-УП/2021-435 ОПЭ ООО "Энергосбыт Юга" (хозяйственные нужды)
77-УП/2021-435 ОПЭ ООО "Энергосбыт Юга" (хозяйственные нужды)
77 ИП Сережников Дмитрий Викторович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79    Булгадарян Светлана Григорьевна
80-УП/2021-739 ОПЭ ООО "Энергосбыт Юга"
80-УП/2021-739 ОПЭ ООО "Энергосбыт Юга"
80-УП/2021-739 ОПЭ ООО "Энергосбыт Юга"
80-УП/2021-739 ОПЭ ООО "Энергосбыт Юга"
84-УП/2022/218 ОПЭ ООО "Инженерные изыскания"
84-УП/2022/218 ОПЭ ООО "Инженерные изыскания"
86 МПРО Приход храма Вознесения Господня
87    Насека А.Н.
87    Насека А.Н.
87    Насека А.Н.
87    Насека А.Н.
87    Насека А.Н.
87    Насека А.Н.
88-УП/2022-927 ОПЭ ООО "НОВАКИТ"
90    Удуденко Василий  Васильевич
90    Удуденко Василий  Васильевич
94 ООО "Амулет"
97 ИП Комова Галина Ивановна
97 ИП Комова Галина Ивановна
98    Сидаков Bиталий Геннадьевич
100 ООО Гостиница "Никопол"
100 ООО Гостиница "Никопол"
101 ИП Шестакова О. А.
103 ООО "Орион"
105    Хатламаджиева Оксана Владимировна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110    Богданов Артём Анатольевич
110    Богданов Артём Анатольевич
116 ИП Скопинцев Сергей Николаевич
119    Хлопин Александр Владимирович
120    Пономарев Сергей Александрович
130 ЧПОУ "Шахтинский кооперативный техникум БКП"
130 ЧПОУ "Шахтинский кооперативный техникум БКП"
132    Аманов Юрий Казакбаевич
136    ШГОО "ВДПО"
138 ИП Безуглов Андрей Анатольевич
138 ИП Безуглов Андрей Анатольевич
140 МКУ "Департамент ГХ"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152 ООО "Агросервис"
152 ООО "Агросервис"
155 ЖСК "Прогресс"
155 ЖСК "Прогресс"
158 ИП Мазилкин Геннадий Николаевич
160 ЗАО "Промсвязьмонтаж"
161 ИП Великжанина Людмила Ивановна
162 МРО "Церковь Евангельских христиан-баптистов"
164 ЖСК "Восток-1"
166 ЖСК "Мир"
166 ЖСК "Мир"
166 ЖСК "Мир"
166 ЖСК "Мир"
167 А/К "Мотор"
171 ООО "Произкомп"
171 ООО "Произкомп"
173 ЖСК "Космос"
174 МРО "Церковь Христиан Адвентистов Седьмого Дня"
175 АНО "Центр-купол"
175 АНО "Центр-купол"
179 ЖСК "Спутник"
179 ЖСК "Спутник"
180 ЖСК "Полет"
182 ИП Бородулина Марина Валерьевна
182 ИП Бородулина Марина Валерьевна
184 ЖСК "Дружба"
187 ООО "Торговый дом "Дон-текс"
189 ЖСК "Мир-5"
196 ИП Рудяк Наталья Леонидовна
198 ИП Тихонов Юрий Дмитриевич
199    Овсепян Жрайр Лазрович
199    Овсепян Жрайр Лазрович
199    Овсепян Жрайр Лазрович
199    Овсепян Жрайр Лазрович
200    Орехов Юрий Евгеньевич
200    Орехов Юрий Евгеньевич
202 ИП Риффель Наталья Александровна
202 ИП Риффель Наталья Александровна
204    Татаренко Владимир Васильевич
205 ООО "Виола"
206 ИП Федоренко Елена Викторовна
206 ИП Федоренко Елена Викторовна
207    Чукарина Людмила Александровна
210 ООО "Экопромстрой"
213    Володин Сергей Владимирович
215    Яицкова Светлана Витальевна
217 ИП Маноцков Сергей Николаевич
219 ООО "Дон-Авто"
227 ООО "ПСВ Нефть"
234    Копенев Юрий Александрович
237 ООО "Информ-связь"
240    Шиндяева Нелля Викторовна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251 А/К "Урал"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255 АО "Ростовское областное объединение топливных предприятий"
256    Чернятьев Вадим Михайлович
256    Чернятьев Вадим Михайлович
257    ИП Ершов В.Н.
259    Хоршев Игорь Владимирович
259    Хоршев Игорь Владимирович
260 А/К "Радуга"
266 ИП Гольцев Н.Т.
272    Толстых Элеонора Афанасьевна
272    Толстых Элеонора Афанасьевна
272    Толстых Элеонора Афанасьевна
277 ООО "Шахтмет"
277 ООО "Шахтмет"
277 ООО "Шахтмет"
279 ЗАО "АГАПА"
279 ЗАО "АГАПА"
280 НОУ Учебно-производственный центр
288 ООО Шахтторгтехника
290 ООО "Автотекс"
292 ЗАО "Дон-Текс"
295 ИП Назирова А.Ф.
295 ИП Назирова А.Ф.
299    Ажинова О.И.
312 ИП Юханаев Александр Леонтьевич
312 ИП Юханаев Александр Леонтьевич
314 ИП Ефриков Геннадий Яковлевич
315 ООО Мнопрофильная фирма "Тригон"
315 ООО Мнопрофильная фирма "Тригон"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324    Карапетян Андраник Юрикович
324    Карапетян Андраник Юрикович
324    Карапетян Андраник Юрикович
325    Чиркова Таисия Григорьевна
325    Чиркова Таисия Григорьевна
331    Мороз Ольга Сергеевна
334    Козлова Ольга Николаевна
341    Абдуллаев Фируз Халыг Оглы
346 ИП Королева Томара Владимировна
346 ИП Королева Томара Владимировна
346 ИП Королева Томара Владимировна
346 ИП Королева Томара Владимировна
350 ИП Терещенко Людмила Васильевна
350 ИП Терещенко Людмила Васильевна
350 ИП Терещенко Людмила Васильевна
351 ООО "Монолит-юг"
352 ООО "Магазин №46"
354    Остапенко Ю.Ю.
357 ИП Калинина Н.И.
357 ИП Калинина Н.И.
357 ИП Калинина Н.И.
357 ИП Калинина Н.И.
361 ЖСК "Свет Шахтера"
364 ООО "СОЮЗГЕОСТРОЙ"
366 ЖСК "Автомобилист"
368 ИП Лебединец Александр Михайлович
370 ООО "Евро-Стиль"
372    Сливенко Н.Е.
379    Покатаев Евгений Михайлович
380 А/К "Автомобилист"
381    Якунин Сергей Иванович
381    Якунин Сергей Иванович
381    Якунин Сергей Иванович
382    Гасанова Олеся Александровна
383 ИП Апажихова Лариса Владимировна
388 ООО "Клен осенний"
388 ООО "Клен осенний"
389    Аллавердян Васил Асланович
390 ООО "Траст-Групп "
390 ООО "Траст-Групп "
390 ООО "Траст-Групп "
390 ООО "Траст-Групп "
390 ООО "Траст-Групп "
391 ИП Картавцев Александр Николаевич
391 ИП Картавцев Александр Николаевич
392 ООО "Шик-97"
394    Ярмоцык Анатолий Викторович
394    Ярмоцык Анатолий Викторович
400    Левшин Алексей Анатольевич
401    Вартанова Наталья Васильевна
402 ИП Чернобаев Вячеслав Владимирович
408 ООО "Элен"
408 ООО "Элен"
412 ИП Маков Владимир Сергеевич
412 ИП Маков Владимир Сергеевич
412 ИП Маков Владимир Сергеевич
413 ИП Коробкин Олег Николаевич
417    Калашников В.В.
427 ИП Запорожец С.Л.
427 ИП Запорожец С.Л.
427 ИП Запорожец С.Л.
428 ООО "Изумруд"
428 ООО "Изумруд"
428 ООО "Изумруд"
428 ООО "Изумруд"
428 ООО "Изумруд"
428 ООО "Изумруд"
428 ООО "Изумруд"
428 ООО "Изумруд"
428 ООО "Изумруд"
428 ООО "Изумруд"
428 ООО "Изумруд"
430 ИП Гвоздецкая Людмила Ивановна
434    Ранцев Вячеслав Петрович
434    Ранцев Вячеслав Петрович
436    Саядян Миша Гегамович
436    Саядян Миша Гегамович
441    Крайников Олег Сергеевич
446 ООО "Радуга-99"
447    Саакян Сильва Гургеновна
448    Фандеев Игорь Леонидович
448    Фандеев Игорь Леонидович
450 ООО "СТОЯНКА 58"
457    Мелькова Елена Алексеевна
457    Мелькова Елена Алексеевна
461    Магеррамов Магеррам Лятиф оглы
461    Магеррамов Магеррам Лятиф оглы
463    Карташова Татьяна Александровна
472 ООО "Риэлти"
476    Кручинкин О.Б.
479 ООО фирма "Лотос-96"
484    Лобанова Анна Николаевна
485    Вищаненко Анатолий Иванович
487    Филатов Игорь Васильевич
488 ИП Суровцева Агафья Петровна
491 ООО "Мастер-класс"
491 ООО "Мастер-класс"
492 ОАО "Донуголь"
497 А/К "Гидравлик"
498    Нотариус Громова Любовь Анатольевна
498    Нотариус Громова Любовь Анатольевна
500 ИП Ткач Виктор Иванович
500 ИП Ткач Виктор Иванович
500 ИП Ткач Виктор Иванович
504 ИП Грищенко Юрий Валентинович
505    Пустовалов Виктор Вениаминович
506    Компанченко Р.А.
506    Компанченко Р.А.
507    Горбаченко Т.В.
507    Горбаченко Т.В.
507    Горбаченко Т.В.
509    Романовский Анатолий Васильевич
509    Романовский Анатолий Васильевич
509    Романовский Анатолий Васильевич
512    Сучков Сергей Петрович
513    Гончарова Е.В.
522    Айвазян Ирина Викторовна
524 ИП Рудов Виктор Григорьевич
525 ИП Геворкян Гагик Левонович
526    Фомин С.Д.
534 ООО фирма "Стройлюксевроремонт"
535    Заричук Леонид Дмитриевич
537    Волошина Светлана Викторовна
537    Волошина Светлана Викторовна
537    Волошина Светлана Викторовна
538    Ржевская Наталья Евгеньевна
540 ИП Скорик Г.Н.
542    Болдин Сергей Валерьевич
542    Болдин Сергей Валерьевич
543    Бахтин Олег Валентинович
545    Сазонова Любовь Ивановна
545    Сазонова Любовь Ивановна
546 ИП Осипян Георгий Гайкович
546 ИП Осипян Георгий Гайкович
547    Феофилиди Николаос Василиос
547    Феофилиди Николаос Василиос
547    Феофилиди Николаос Василиос
547    Феофилиди Николаос Василиос
548 ИП Стаценко Е.А.
548 ИП Стаценко Е.А.
550 ООО "ВСМ"
553    Найденко Андрей Владимирович
554 ООО "АДС 1"
555 ООО "Продинвест-Шахты"
561    Филатова Елена Николаевна
561    Филатова Елена Николаевна
568    Зуева Н. В.
568    Зуева Н. В.
568    Зуева Н. В.
568    Зуева Н. В.
568    Зуева Н. В.
568    Зуева Н. В.
568    Зуева Н. В.
568    Зуева Н. В.
568    Зуева Н. В.
568    Зуева Н. В.
568    Зуева Н. В.
569    Чубухчиева Марина Игоревна
569    Чубухчиева Марина Игоревна
569    Чубухчиева Марина Игоревна
574    Вовченко Елена Валентиновна
574    Вовченко Елена Валентиновна
576 ГАК "Уголек"
577    Загорулько Максим Олегович
579 ИП Шульга Олег Витальевич
581    Орабинский Валерий Викторович
585 ТСЖ "Гелиос"
586 МПРО Свято-Никольский приход
586 МПРО Свято-Никольский приход
589 ИП Алферов Владимир Александрович
589 ИП Алферов Владимир Александрович
592 ООО "Звенящие кедры"
592 ООО "Звенящие кедры"
594 ИП Боков Сергей Семенович
595 ООО "Олимп - Б"
597 ООО "Юрмакс"
597 ООО "Юрмакс"
599 ИП Забарина Анна Владимировна
599 ИП Забарина Анна Владимировна
602    Журба Михаил Владимирович
603    Куксенко Ольга Ивановна
606    Хлгатян Саргис Хачикович
606    Хлгатян Саргис Хачикович
607 ООО "Стома-сервис"
607 ООО "Стома-сервис"
608 А/К "Текстильщик"
610 ИП Дурмушян Сократ Сероджович
611    Хоменко О.В.
612    Месропян Саша Яшаевич
612    Месропян Саша Яшаевич
613    Атлас Яков Владимирович
614    Мусаелян Эдик Самсонович
622    Атрохов Константин Иванович
622    Атрохов Константин Иванович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627    Российское объединение инкассации (РОСИНКАС) Центрального банка РФ
628 ИП Пастухова Наталья Борисовна
630 АО "Союзлифтмонтаж-Юг"
631    Мирошниченко Людмила Петровна
635 ООО "Сделай сам"
635 ООО "Сделай сам"
636 ИП Скайрк Людмила Федоровна
640    Кобелева Галина Юрьевна
641    Махнорылов  Дмитрий Викторович
641    Махнорылов  Дмитрий Викторович
648    Перепелкина Елена Алексеевна
650 ИП Недайвозова Марина Николаевна
657    Айвазян Степан Камоевич
658 ИП Горелова  Лейла Владимировна
658 ИП Горелова  Лейла Владимировна
659 ИП Даллари Оник Вагикович
659 ИП Даллари Оник Вагикович
659 ИП Даллари Оник Вагикович
659 ИП Даллари Оник Вагикович
659 ИП Даллари Оник Вагикович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666    Нотариус Миронова Елена Борисовна
667 ООО "Сервис-Центр"
669    Зуев Нил Алексеевич
670    Азизов Альберт Арминакович
670    Азизов Альберт Арминакович
672    Конищева Людмила Васильевна
672    Конищева Людмила Васильевна
672    Конищева Людмила Васильевна
673    Яновская Ирина Суреновна
674    Долгополюк Татьяна Ивановна
674    Долгополюк Татьяна Ивановна
678 ИП Бурцев Владимир Викторович
679 ООО Научно-производственная фирма "Сельсофт"
683 ИП Азизов Федя Гегамович
684    Таран Ольга Николаевна
686    Шацкая Любовь Викторовна
687 ИП Янущик А.К.
687 ИП Янущик А.К.
687 ИП Янущик А.К.
687 ИП Янущик А.К.
688 ИП Гайворонский Виктор Александрович
688 ИП Гайворонский Виктор Александрович
689    Барышева Надежда Александровна
689    Барышева Надежда Александровна
691    Желиба Ирина Александровна
692    Шевляков Михаил Николаевич
695    Журавлев А.А.
697    Ващенко Надежда Николаевна
701 ИП Олейникова Юлия Владимировна
701 ИП Олейникова Юлия Владимировна
702    Бахрамова Надежда Владимировна
704 ИП Иванов Николай Андреевич
707 ИП Локтионова Наталья Алексеевна
707 ИП Локтионова Наталья Алексеевна
709 ООО "Миф"
709 ООО "Миф"
709 ООО "Миф"
709 ООО "Миф"
709 ООО "Миф"
709 ООО "Миф"
709 ООО "Миф"
709 ООО "Миф"
709 ООО "Миф"
715 ООО "Фабула"
715 ООО "Фабула"
718    Бодгрос Нелли Николаевна
718    Бодгрос Нелли Николаевна
720    Фомина Ольга Алексеевна
720    Фомина Ольга Алексеевна
722 ИП Садченко  Александр Викторович
722 ИП Садченко  Александр Викторович
722 ИП Садченко  Александр Викторович
724    Пимонова Татьяна Александровна
726    Геворкян Григорий Макарович
728 ИП Полтавцева  Елена Михайловна
728 ИП Полтавцева  Елена Михайловна
730 ИП Толстой   Андрей Геннадиевич
730 ИП Толстой   Андрей Геннадиевич
730 ИП Толстой   Андрей Геннадиевич
732    Гарин Н.С.
732    Гарин Н.С.
732    Гарин Н.С.
732    Гарин Н.С.
732    Гарин Н.С.
734    Сапронова Ирина Борисовна
738    Кундрат Игорь Витальевич
740    Логачева Елена Ивановна
740    Логачева Елена Ивановна
741    Шейхмагомедов  Абдулварис Гаджиевич
742    Солдатова  Виктория Игоревна
747 ИП Лаштабега   Лариса Сергеевна
750    Коваленко Оксана Николаевна
750    Коваленко Оксана Николаевна
752    Цинадзе Элисо Гурамовна
755 МРО Приход собора Покрова Пресвятой Богородицы
756 ООО "Система"
758    Щербакова  Людмила Павловна
759 ИП Морозова Татьяна Петровна
764    Серенко Татьяна Васильевна
769    Титова  Людмила Михайловна
769    Титова  Людмила Михайловна
769    Титова  Людмила Михайловна
775    Нотариус  Дорофеева Светлана Петровна
775    Нотариус  Дорофеева Светлана Петровна
778    Бахрамов  Айдын Алескер Оглы
779    Паневкина  Елена Юрьевна
780    Даниелян Ф.А.
781    Короткова  Рита Николаевна
781    Короткова  Рита Николаевна
785 ИП Федорова  Инна Олеговна
785 ИП Федорова  Инна Олеговна
787 ООО "Икар"
787 ООО "Икар"
793 ИП Потапова Елена Борисовна
795 ООО "Лакомка"
798 ИП Гацуцова Ирина Владимировна
798 ИП Гацуцова Ирина Владимировна
798 ИП Гацуцова Ирина Владимировна
799 ЖСК "Верность"
802    Арустамян Родион Норикович
804    Безматерных  Алексей Викторович
804    Безматерных  Алексей Викторович
804    Безматерных  Алексей Викторович
804    Безматерных  Алексей Викторович
807 ООО Центр досуга "Дон-Текс"
807 ООО Центр досуга "Дон-Текс"
814 ИП Оганесян  Рубен Радикович
814 ИП Оганесян  Рубен Радикович
814 ИП Оганесян  Рубен Радикович
818 ООО "Спецконтроль и диагностика"
818 ООО "Спецконтроль и диагностика"
818 ООО "Спецконтроль и диагностика"
818 ООО "Спецконтроль и диагностика"
819    Логвинов Иван Иванович
819    Логвинов Иван Иванович
822    Калмыкова Надежда Николаевна
824 ТСЖ "Дружба"
824 ТСЖ "Дружба"
830 ПАК "Гидропривод"
832    Коряков Сергей Владимирович
832    Коряков Сергей Владимирович
836 ИП Зорина Людмила Лазаревна
836 ИП Зорина Людмила Лазаревна
836 ИП Зорина Людмила Лазаревна
838    Зуева Татьяна Юрьевна
838    Зуева Татьяна Юрьевна
840    Карапетян Норайр Норенцович
842    Морозов  Сергей Васильевич
844    Овсепян Анжелика Дмитриевна
847    Логачев Виктор Дмитриевич
847    Логачев Виктор Дмитриевич
848    Дулида Екатерина Николаевна
848    Дулида Екатерина Николаевна
848    Дулида Екатерина Николаевна
848    Дулида Екатерина Николаевна
850 ИП Гончаров Александр Николаевич
851    Корнеева  Н. И.
851    Корнеева  Н. И.
852    Набиев Т. М.
853    Юрков А. В.
853    Юрков А. В.
853    Юрков А. В.
853    Юрков А. В.
853    Юрков А. В.
854    Никулин А. С.
859 ИП Плешков Ю. П.
860 ИП Грибенникова  О. В.
863 ИП Левашова Ирина Валерьевна
863 ИП Левашова Ирина Валерьевна
863 ИП Левашова Ирина Валерьевна
865 АГК "Альтернатива"
872 ООО "Ленмедснаб-Доктор W"
874 ИП Барыкин  А.А.
876 ИП Ванян З.С.
879    Панченко Д.В.
883 ИП Андропов Владимир Петрович
886    Егиян С.В.
888 АГК "Вираж-2000"
889 ООО "Спецстрой"
890    Бабенко  А.Е.
892    Безматерных В.Н.
892    Безматерных В.Н.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895 ООО "АС - Проект"
895 ООО "АС - Проект"
896 ИП Бахтина  М.А.
897    Малевич Л.Ф.
897    Малевич Л.Ф.
900    Арутюнян К.Р.
900    Арутюнян К.Р.
900    Арутюнян К.Р.
901 ИП Радышевский Е.И.
901 ИП Радышевский Е.И.
903    Карапетян С.А.
907 АСН "Хозяйственник 2000"
908    Николаидис   А.П.
911    Загребельная В.Н.
913 МРО Церковь христиан веры евангельской (пятидесятников) "Слово жизни"
914 ООО "Шахтинский мукомольный завод"
914 ООО "Шахтинский мукомольный завод"
914 ООО "Шахтинский мукомольный завод"
915 ООО "Шахтинский кирпичный завод" резервный ввод
918 СНТ "Горизонт"
919    Шляпников Н.В.
919    Шляпников Н.В.
920 АГК "Чайка"
923 ИП Бабаян Э.М.
923 ИП Бабаян Э.М.
923 ИП Бабаян Э.М.
923 ИП Бабаян Э.М.
923 ИП Бабаян Э.М.
925 СНТ "Шахтинские зори"
929 ИП Данакари Р.Р.
929 ИП Данакари Р.Р.
929 ИП Данакари Р.Р.
930    Пирогов  А.А.
930    Пирогов  А.А.
930    Пирогов  А.А.
930    Пирогов  А.А.
930    Пирогов  А.А.
930    Пирогов  А.А.
931    Колесниченко А.А.
936 ООО "Ромир"
936 ООО "Ромир"
937    Ровенко М.В.
938 ИП Савченко  О.В.
942    Демьяненко Н.А.
943 ИП Бутенко Ю.П.
945 ИП Лозовой С.Л.
949 ООО "Шахтинский рыбокомбинат"
949 ООО "Шахтинский рыбокомбинат"
952    Cавченко В.Д.
952    Cавченко В.Д.
954 ООО "Санидж"
954 ООО "Санидж"
957    Пивненко И. А.
957    Пивненко И. А.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960 ИП Короткова  Е.А.
964 ТСЖ "Волга"
969 ООО "Шахтэлектроремонтмонтаж"
974 ИП Еримов  Г.Г.
974 ИП Еримов  Г.Г.
976    Пронина И.В.
976    Пронина И.В.
977    Гончарова  Н.И.
980 ООО "Донстройантрацит"
982    Денисенко  Ю.П.
982    Денисенко  Ю.П.
986 ИП Титаренко  Е.В.
986 ИП Титаренко  Е.В.
987    Делегодина  Е.В.
989    Ледовской  В.Н.
991    Лукьяненко А.В.
994    Аленина Г.В.
995 АГК "Лада"
996 АГК "Автомобилист"
997 АГК "Артемовец"
1000    Колотов  В.А.
1001    Зимина  Н.Б.
1002    Плыс  А.В.
1006    Ващенко Е.В.
1006    Ващенко Е.В.
1006    Ващенко Е.В.
1007    Макеева  Л.Ф.
1008 АГК "Террикон"
1016 ООО "Атлант - YI"
1017 ИП Уставицкий В.А.
1021    Тимофеева Н.А.
1024    Будровский  К.А.
1025    Ганжа А.Б.
1025    Ганжа А.Б.
1026    Безуглова  Н.А.
1029    Субботина  О.В.
1029    Субботина  О.В.
1031 ООО "Октябрьскремтехпред"
1031 ООО "Октябрьскремтехпред"
1031 ООО "Октябрьскремтехпред"
1032    Феофилиди  И.Ю.
1032    Феофилиди  И.Ю.
1033 ИП Третьякова  С.В.
1033 ИП Третьякова  С.В.
1036 ИП Кожантаева  Р.Н.
1036 ИП Кожантаева  Р.Н.
1040    Князев  А.А.
1042    Афанасьев  И.В.
1042    Афанасьев  И.В.
1042    Афанасьев  И.В.
1042    Афанасьев  И.В.
1043    Исаян  Ж.Б.
1043    Исаян  Ж.Б.
1045 ИП Темненко Т.М.
1046    Андриенко  С.Н.
1048    Мещерякова А.И.
1050 ООО "Актив - сервис"
1050 ООО "Актив - сервис"
1052 ИП Муравина М.А.
1053 МПРО Местная религиозная организация православный Приход
1055    Борисенко А.Н.
1056 ИП Измайлова С.С.
1056 ИП Измайлова С.С.
1056 ИП Измайлова С.С.
1060    Чикирнеева И.В.
1061    Лидков С.А.
1061    Лидков С.А.
1061    Лидков С.А.
1061    Лидков С.А.
1062    Острянин  Е.В.
1063    Барабаш  С.А.
1064    Болдырев  С.А.
1068 ИП Везири  Б.Е.
1068 ИП Везири  Б.Е.
1068 ИП Везири  Б.Е.
1072    Осепян  С.С.
1076    Мележик  В.В.
1076    Мележик  В.В.
1080    Демьянов  Е.В.
1081 ИП Киракосян М.Ж.
1081 ИП Киракосян М.Ж.
1081 ИП Киракосян М.Ж.
1081 ИП Киракосян М.Ж.
1084    Шилина Е.В.
1086 ИП Каплина  В.П.
1090 ООО "Весна"
1090 ООО "Весна"
1090 ООО "Весна"
1092    Леонтьев  В.В
1094 ПРСК "Южный"
1096 ООО "Автомиг"
1096 ООО "Автомиг"
1097    Гусев  Р.Н.
1102    Краснюк  Е.Е.
1103    Калинко  Ю.П.
1103    Калинко  Ю.П.
1104    Гурова  В.Я.
1111    Саломатин  А.С.
1114 ИП Афанасьев В.Н.
1116    Лифинцов  В.Ю.
1118    Лазарев  Г.П.
1119    Чиков  В.П.
1120    Зуева  Г.А.
1120    Зуева  Г.А.
1123 ИП Савченко  О.А.
1127 ООО "ИМЕДИ"
1131    Агванян  Р.Б.
1131    Агванян  Р.Б.
1131    Агванян  Р.Б.
1131    Агванян  Р.Б.
1134    Дабагов  О.В.
1134    Дабагов  О.В.
1136    Прохорова  С.В.
1137 ИП Кравченко  Н.П.
1139    Нужный  Г.В.
1143 ООО "Доставка пенсий и пособий"
1148 ООО "Беккер  и  К"
1150 ООО "Витавет"
1152    Дразари Ира Андраниковна
1154    Игишев  А.П.
1156    Курехян  К.А.
1158 ИП Переверзев  А.Е.
1161 ООО "ВИЗа"
1164 ООО "МЕГАполис"
1168    Геворкян  А.М.
1170    Тимофеев  В.Г.
1170    Тимофеев  В.Г.
1173    Данилов  Г.Н.
1175    Кравченко  В.В.
1177 ИП Широков  Э.Н.
1179    Гаспаров  А.А.
1182 ИП Маликова  И.П.
1184    Щипунов  М.А.
1187 ООО "Бакс"
1189 МРОП Приход храма святителя Николая
1189 МРОП Приход храма святителя Николая
1192 ИП Дудник  С.А.
1193    Башкиров  С.В.
1194    Загоруйко  С.Е.
1194    Загоруйко  С.Е.
1195    Симонян  В.Э.
1197    Глоба  Л.А
1206    Милованова  Л.Е.
1206    Милованова  Л.Е.
1207    Харалампова  А.Г.
1210 ООО "Полимергазстрой"
1212    Гуляк И.А.
1213 ИП Фалчаари  Д.В.
1213 ИП Фалчаари  Д.В.
1213 ИП Фалчаари  Д.В.
1215 ПО Шахтинская АШ РО ДОСААФ России РО
1216 ЖК "Весна"
1217 ИП Олексенко  Е.Г.
1217 ИП Олексенко  Е.Г.
1218    Даллакян С.Ф.
1221    Яценко Е.С.
1222    Никулев  Г.В.
1224 ООО Р И А  " Шахты "
1225 ИП Костандян А.С.
1225 ИП Костандян А.С.
1235    Филиппов  С.В.
1235    Филиппов  С.В.
1237 ИП Осипова  Н.А.
1238 ИП Ковалев  В.Н.
1238 ИП Ковалев  В.Н.
1239    Пасхалиди  Л.А.
1240 ИП Дерезин  А.В.
1240 ИП Дерезин  А.В.
1240 ИП Дерезин  А.В.
1240 ИП Дерезин  А.В.
1240 ИП Дерезин  А.В.
1240 ИП Дерезин  А.В.
1246    Тумашова  Е.Ю.
1247 ИП Каземирова  Л.Г.
1247 ИП Каземирова  Л.Г.
1247 ИП Каземирова  Л.Г.
1248 ИП Иванова  Т.А.
1249 МПРО Свято - Пантелеимоновский приход
1250 ТСЖ "Майский"
1251 ИП Хозеева  И.Г.
1253 ИП Пасхалиди  Ю.Ю.
1254    Бегларян Г.Г
1255 ИП Гарманова  И.С.
1257    Косогов А.Г.
1259    Марков  Р.В.
1263 ИП Савинцева  М.М.
1263 ИП Савинцева  М.М.
1263 ИП Савинцева  М.М.
1263 ИП Савинцева  М.М.
1263 ИП Савинцева  М.М.
1263 ИП Савинцева  М.М.
1264    Костюкова  Е.Б.
1264    Костюкова  Е.Б.
1264    Костюкова  Е.Б.
1264    Костюкова  Е.Б.
1268    Гуровская  Аза Тотражевна
1270    Ладан  В.Ф.
1271 АГК "Победа"
1272 ИП Трофимова  М.П.
1276 ЖСК "Обогатитель"
1280 П/К "Аютинец"
1281 ООО "Колесо"
1281 ООО "Колесо"
1282    Николаенко  С.В.
1283 ООО "Триумф"
1285 ИП Букреева  Е.В.
1286    Шипилова Ю.Г
1287    Меджидов  Т.М.
1290    Семизорова  И.Н.
1291    Касюк  Л.В.
1293 ИП Пестов  О.В.
1297    Яровой  А.Т.
1297    Яровой  А.Т.
1298    Яровая  И.И.
1299 ИП Рубашкина  Е.С.
1299 ИП Рубашкина  Е.С.
1302 ИП Яровая  Д.А.
1304 ИП Исбатова  Э.А.
1305    Панько  Ю.Б.
1307 ООО "Донстройсервис"
1308 СНТ "Ивушка"
1312    Мавлютов  Б.Я.
1315    Алтухова  В.Х.
1320    Патокин  А.В.
1327    Хорсиев  Б.С.
1327    Хорсиев  Б.С.
1328 ИП Журавлев  И.П.
1328 ИП Журавлев  И.П.
1329    Радько  Н.Т.
1332 МПРО Приход  в честь иконы Божией Матери " Одигитрия"
1335    Лазарева С.А.
1340 ТСЖ "Союз"
1343 ООО "Пирамида"
1345    Костарнова  Е.А.
1351 ООО "Колосс"
1351 ООО </t>
  </si>
  <si>
    <t>Л-412</t>
  </si>
  <si>
    <t>Л-418</t>
  </si>
  <si>
    <t>38-УП/2016/10-107 ООО "ЕЭС.Гарант"
38-УП/2016/10-107 ООО "ЕЭС.Гарант"
39 МРО Приход храма Покрова Пресвятой Богородицы
39 МРО Приход храма Покрова Пресвятой Богородицы
46 ЖСК "Светоч"
49 ООО "Восток"
49 ООО "Восток"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53 ИП Опарин Дмитрий Юрьевич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57    Шляпникова Ольга Анатольевна
60    Потребительский АГК "Южный"
62 ООО "Полипроф-99"
63-УП/2019/10-118  ООО "ЛУКОЙЛ-ЭНЕРГОСЕРВИС"
63-УП/2019/10-118  ООО "ЛУКОЙЛ-ЭНЕРГОСЕРВИС"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65 ФГАОУ ДПО Шахтинский центр профессиональной подготовки и повышения квалификации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69 ШФ ОАО "Ростпечать" РО
69 ШФ ОАО "Ростпечать" РО
69 ШФ ОАО "Ростпечать" РО
69 ШФ ОАО "Ростпечать" РО
77-УП/2021-435 ОПЭ ООО "Энергосбыт Юга" (хозяйственные нужды)
77-УП/2021-435 ОПЭ ООО "Энергосбыт Юга" (хозяйственные нужды)
77 ИП Сережников Дмитрий Викторович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79    Булгадарян Светлана Григорьевна
80-УП/2021-739 ОПЭ ООО "Энергосбыт Юга"
80-УП/2021-739 ОПЭ ООО "Энергосбыт Юга"
80-УП/2021-739 ОПЭ ООО "Энергосбыт Юга"
80-УП/2021-739 ОПЭ ООО "Энергосбыт Юга"
84-УП/2022/218 ОПЭ ООО "Инженерные изыскания"
84-УП/2022/218 ОПЭ ООО "Инженерные изыскания"
86 МПРО Приход храма Вознесения Господня
87    Насека А.Н.
87    Насека А.Н.
87    Насека А.Н.
87    Насека А.Н.
87    Насека А.Н.
87    Насека А.Н.
88-УП/2022-927 ОПЭ ООО "НОВАКИТ"
90    Удуденко Василий  Васильевич
90    Удуденко Василий  Васильевич
94 ООО "Амулет"
97 ИП Комова Галина Ивановна
97 ИП Комова Галина Ивановна
98    Сидаков Bиталий Геннадьевич
100 ООО Гостиница "Никопол"
100 ООО Гостиница "Никопол"
101 ИП Шестакова О. А.
103 ООО "Орион"
105    Хатламаджиева Оксана Владимировна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110    Богданов Артём Анатольевич
110    Богданов Артём Анатольевич
116 ИП Скопинцев Сергей Николаевич
119    Хлопин Александр Владимирович
120    Пономарев Сергей Александрович
130 ЧПОУ "Шахтинский кооперативный техникум БКП"
130 ЧПОУ "Шахтинский кооперативный техникум БКП"
132    Аманов Юрий Казакбаевич
136    ШГОО "ВДПО"
138 ИП Безуглов Андрей Анатольевич
138 ИП Безуглов Андрей Анатольевич
140 МКУ "Департамент ГХ"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152 ООО "Агросервис"
152 ООО "Агросервис"
155 ЖСК "Прогресс"
155 ЖСК "Прогресс"
158 ИП Мазилкин Геннадий Николаевич
160 ЗАО "Промсвязьмонтаж"
161 ИП Великжанина Людмила Ивановна
162 МРО "Церковь Евангельских христиан-баптистов"
164 ЖСК "Восток-1"
166 ЖСК "Мир"
166 ЖСК "Мир"
166 ЖСК "Мир"
166 ЖСК "Мир"
167 А/К "Мотор"
171 ООО "Произкомп"
171 ООО "Произкомп"
173 ЖСК "Космос"
174 МРО "Церковь Христиан Адвентистов Седьмого Дня"
175 АНО "Центр-купол"
175 АНО "Центр-купол"
179 ЖСК "Спутник"
179 ЖСК "Спутник"
180 ЖСК "Полет"
182 ИП Бородулина Марина Валерьевна
182 ИП Бородулина Марина Валерьевна
184 ЖСК "Дружба"
187 ООО "Торговый дом "Дон-текс"
189 ЖСК "Мир-5"
196 ИП Рудяк Наталья Леонидовна
198 ИП Тихонов Юрий Дмитриевич
199    Овсепян Жрайр Лазрович
199    Овсепян Жрайр Лазрович
199    Овсепян Жрайр Лазрович
199    Овсепян Жрайр Лазрович
200    Орехов Юрий Евгеньевич
200    Орехов Юрий Евгеньевич
202 ИП Риффель Наталья Александровна
202 ИП Риффель Наталья Александровна
204    Татаренко Владимир Васильевич
205 ООО "Виола"
206 ИП Федоренко Елена Викторовна
206 ИП Федоренко Елена Викторовна
207    Чукарина Людмила Александровна
210 ООО "Экопромстрой"
213    Володин Сергей Владимирович
215    Яицкова Светлана Витальевна
217 ИП Маноцков Сергей Николаевич
219 ООО "Дон-Авто"
227 ООО "ПСВ Нефть"
234    Копенев Юрий Александрович
237 ООО "Информ-связь"
240    Шиндяева Нелля Викторовна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251 А/К "Урал"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255 АО "Ростовское областное объединение топливных предприятий"
256    Чернятьев Вадим Михайлович
256    Чернятьев Вадим Михайлович
257    ИП Ершов В.Н.
259    Хоршев Игорь Владимирович
259    Хоршев Игорь Владимирович
260 А/К "Радуга"
266 ИП Гольцев Н.Т.
272    Толстых Элеонора Афанасьевна
272    Толстых Элеонора Афанасьевна
272    Толстых Элеонора Афанасьевна
277 ООО "Шахтмет"
277 ООО "Шахтмет"
277 ООО "Шахтмет"
279 ЗАО "АГАПА"
279 ЗАО "АГАПА"
280 НОУ Учебно-производственный центр
288 ООО Шахтторгтехника
290 ООО "Автотекс"
292 ЗАО "Дон-Текс"
295 ИП Назирова А.Ф.
295 ИП Назирова А.Ф.
299    Ажинова О.И.
312 ИП Юханаев Александр Леонтьевич
312 ИП Юханаев Александр Леонтьевич
314 ИП Ефриков Геннадий Яковлевич
315 ООО Мнопрофильная фирма "Тригон"
315 ООО Мнопрофильная фирма "Тригон"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324    Карапетян Андраник Юрикович
324    Карапетян Андраник Юрикович
324    Карапетян Андраник Юрикович
325    Чиркова Таисия Григорьевна
325    Чиркова Таисия Григорьевна
331    Мороз Ольга Сергеевна
334    Козлова Ольга Николаевна
341    Абдуллаев Фируз Халыг Оглы
346 ИП Королева Томара Владимировна
346 ИП Королева Томара Владимировна
346 ИП Королева Томара Владимировна
346 ИП Королева Томара Владимировна
350 ИП Терещенко Людмила Васильевна
350 ИП Терещенко Людмила Васильевна
350 ИП Терещенко Людмила Васильевна
351 ООО "Монолит-юг"
352 ООО "Магазин №46"
354    Остапенко Ю.Ю.
357 ИП Калинина Н.И.
357 ИП Калинина Н.И.
357 ИП Калинина Н.И.
357 ИП Калинина Н.И.
361 ЖСК "Свет Шахтера"
364 ООО "СОЮЗГЕОСТРОЙ"
366 ЖСК "Автомобилист"
368 ИП Лебединец Александр Михайлович
370 ООО "Евро-Стиль"
372    Сливенко Н.Е.
379    Покатаев Евгений Михайлович
380 А/К "Автомобилист"
381    Якунин Сергей Иванович
381    Якунин Сергей Иванович
381    Якунин Сергей Иванович
382    Гасанова Олеся Александровна
383 ИП Апажихова Лариса Владимировна
388 ООО "Клен осенний"
388 ООО "Клен осенний"
389    Аллавердян Васил Асланович
390 ООО "Траст-Групп "
390 ООО "Траст-Групп "
390 ООО "Траст-Групп "
390 ООО "Траст-Групп "
390 ООО "Траст-Групп "
391 ИП Картавцев Александр Николаевич
391 ИП Картавцев Александр Николаевич
392 ООО "Шик-97"
394    Ярмоцык Анатолий Викторович
394    Ярмоцык Анатолий Викторович
400    Левшин Алексей Анатольевич
401    Вартанова Наталья Васильевна
402 ИП Чернобаев Вячеслав Владимирович
408 ООО "Элен"
408 ООО "Элен"
412 ИП Маков Владимир Сергеевич
412 ИП Маков Владимир Сергеевич
412 ИП Маков Владимир Сергеевич
413 ИП Коробкин Олег Николаевич
417    Калашников В.В.
427 ИП Запорожец С.Л.
427 ИП Запорожец С.Л.
427 ИП Запорожец С.Л.
428 ООО "Изумруд"
428 ООО "Изумруд"
428 ООО "Изумруд"
428 ООО "Изумруд"
428 ООО "Изумруд"
428 ООО "Изумруд"
428 ООО "Изумруд"
428 ООО "Изумруд"
428 ООО "Изумруд"
428 ООО "Изумруд"
428 ООО "Изумруд"
430 ИП Гвоздецкая Людмила Ивановна
434    Ранцев Вячеслав Петрович
434    Ранцев Вячеслав Петрович
436    Саядян Миша Гегамович
436    Саядян Миша Гегамович
441    Крайников Олег Сергеевич
446 ООО "Радуга-99"
447    Саакян Сильва Гургеновна
448    Фандеев Игорь Леонидович
448    Фандеев Игорь Леонидович
450 ООО "СТОЯНКА 58"
457    Мелькова Елена Алексеевна
457    Мелькова Елена Алексеевна
461    Магеррамов Магеррам Лятиф оглы
461    Магеррамов Магеррам Лятиф оглы
463    Карташова Татьяна Александровна
472 ООО "Риэлти"
476    Кручинкин О.Б.
479 ООО фирма "Лотос-96"
484    Лобанова Анна Николаевна
485    Вищаненко Анатолий Иванович
487    Филатов Игорь Васильевич
488 ИП Суровцева Агафья Петровна
491 ООО "Мастер-класс"
491 ООО "Мастер-класс"
492 ОАО "Донуголь"
497 А/К "Гидравлик"
498    Нотариус Громова Любовь Анатольевна
498    Нотариус Громова Любовь Анатольевна
500 ИП Ткач Виктор Иванович
500 ИП Ткач Виктор Иванович
500 ИП Ткач Виктор Иванович
504 ИП Грищенко Юрий Валентинович
505    Пустовалов Виктор Вениаминович
506    Компанченко Р.А.
506    Компанченко Р.А.
507    Горбаченко Т.В.
507    Горбаченко Т.В.
507    Горбаченко Т.В.
509    Романовский Анатолий Васильевич
509    Романовский Анатолий Васильевич
509    Романовский Анатолий Васильевич
512    Сучков Сергей Петрович
513    Гончарова Е.В.
522    Айвазян Ирина Викторовна
524 ИП Рудов Виктор Григорьевич
525 ИП Геворкян Гагик Левонович
526    Фомин С.Д.
534 ООО фирма "Стройлюксевроремонт"
535    Заричук Леонид Дмитриевич
537    Волошина Светлана Викторовна
537    Волошина Светлана Викторовна
537    Волошина Светлана Викторовна
538    Ржевская Наталья Евгеньевна
540 ИП Скорик Г.Н.
542    Болдин Сергей Валерьевич
542    Болдин Сергей Валерьевич
543    Бахтин Олег Валентинович
545    Сазонова Любовь Ивановна
545    Сазонова Любовь Ивановна
546 ИП Осипян Георгий Гайкович
546 ИП Осипян Георгий Гайкович
547    Феофилиди Николаос Василиос
547    Феофилиди Николаос Василиос
547    Феофилиди Николаос Василиос
547    Феофилиди Николаос Василиос
548 ИП Стаценко Е.А.
548 ИП Стаценко Е.А.
550 ООО "ВСМ"
553    Найденко Андрей Владимирович
554 ООО "АДС 1"
555 ООО "Продинвест-Шахты"
561    Филатова Елена Николаевна
561    Филатова Елена Николаевна
568    Зуева Н. В.
568    Зуева Н. В.
568    Зуева Н. В.
568    Зуева Н. В.
568    Зуева Н. В.
568    Зуева Н. В.
568    Зуева Н. В.
568    Зуева Н. В.
568    Зуева Н. В.
568    Зуева Н. В.
568    Зуева Н. В.
569    Чубухчиева Марина Игоревна
569    Чубухчиева Марина Игоревна
569    Чубухчиева Марина Игоревна
574    Вовченко Елена Валентиновна
574    Вовченко Елена Валентиновна
576 ГАК "Уголек"
577    Загорулько Максим Олегович
579 ИП Шульга Олег Витальевич
581    Орабинский Валерий Викторович
585 ТСЖ "Гелиос"
586 МПРО Свято-Никольский приход
586 МПРО Свято-Никольский приход
589 ИП Алферов Владимир Александрович
589 ИП Алферов Владимир Александрович
592 ООО "Звенящие кедры"
592 ООО "Звенящие кедры"
594 ИП Боков Сергей Семенович
595 ООО "Олимп - Б"
597 ООО "Юрмакс"
597 ООО "Юрмакс"
599 ИП Забарина Анна Владимировна
599 ИП Забарина Анна Владимировна
602    Журба Михаил Владимирович
603    Куксенко Ольга Ивановна
606    Хлгатян Саргис Хачикович
606    Хлгатян Саргис Хачикович
607 ООО "Стома-сервис"
607 ООО "Стома-сервис"
608 А/К "Текстильщик"
610 ИП Дурмушян Сократ Сероджович
611    Хоменко О.В.
612    Месропян Саша Яшаевич
612    Месропян Саша Яшаевич
613    Атлас Яков Владимирович
614    Мусаелян Эдик Самсонович
622    Атрохов Константин Иванович
622    Атрохов Константин Иванович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627    Российское объединение инкассации (РОСИНКАС) Центрального банка РФ
628 ИП Пастухова Наталья Борисовна
630 АО "Союзлифтмонтаж-Юг"
631    Мирошниченко Людмила Петровна
635 ООО "Сделай сам"
635 ООО "Сделай сам"
636 ИП Скайрк Людмила Федоровна
640    Кобелева Галина Юрьевна
641    Махнорылов  Дмитрий Викторович
641    Махнорылов  Дмитрий Викторович
648    Перепелкина Елена Алексеевна
650 ИП Недайвозова Марина Николаевна
657    Айвазян Степан Камоевич
658 ИП Горелова  Лейла Владимировна
658 ИП Горелова  Лейла Владимировна
659 ИП Даллари Оник Вагикович
659 ИП Даллари Оник Вагикович
659 ИП Даллари Оник Вагикович
659 ИП Даллари Оник Вагикович
659 ИП Даллари Оник Вагикович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666    Нотариус Миронова Елена Борисовна
667 ООО "Сервис-Центр"
669    Зуев Нил Алексеевич
670    Азизов Альберт Арминакович
670    Азизов Альберт Арминакович
672    Конищева Людмила Васильевна
672    Конищева Людмила Васильевна
672    Конищева Людмила Васильевна
673    Яновская Ирина Суреновна
674    Долгополюк Татьяна Ивановна
674    Долгополюк Татьяна Ивановна
678 ИП Бурцев Владимир Викторович
679 ООО Научно-производственная фирма "Сельсофт"
683 ИП Азизов Федя Гегамович
684    Таран Ольга Николаевна
686    Шацкая Любовь Викторовна
687 ИП Янущик А.К.
687 ИП Янущик А.К.
687 ИП Янущик А.К.
687 ИП Янущик А.К.
688 ИП Гайворонский Виктор Александрович
688 ИП Гайворонский Виктор Александрович
689    Барышева Надежда Александровна
689    Барышева Надежда Александровна
691    Желиба Ирина Александровна
692    Шевляков Михаил Николаевич
695    Журавлев А.А.
697    Ващенко Надежда Николаевна
701 ИП Олейникова Юлия Владимировна
701 ИП Олейникова Юлия Владимировна
702    Бахрамова Надежда Владимировна
704 ИП Иванов Николай Андреевич
707 ИП Локтионова Наталья Алексеевна
707 ИП Локтионова Наталья Алексеевна
709 ООО "Миф"
709 ООО "Миф"
709 ООО "Миф"
709 ООО "Миф"
709 ООО "Миф"
709 ООО "Миф"
709 ООО "Миф"
709 ООО "Миф"
709 ООО "Миф"
715 ООО "Фабула"
715 ООО "Фабула"
718    Бодгрос Нелли Николаевна
718    Бодгрос Нелли Николаевна
720    Фомина Ольга Алексеевна
720    Фомина Ольга Алексеевна
722 ИП Садченко  Александр Викторович
722 ИП Садченко  Александр Викторович
722 ИП Садченко  Александр Викторович
724    Пимонова Татьяна Александровна
726    Геворкян Григорий Макарович
728 ИП Полтавцева  Елена Михайловна
728 ИП Полтавцева  Елена Михайловна
730 ИП Толстой   Андрей Геннадиевич
730 ИП Толстой   Андрей Геннадиевич
730 ИП Толстой   Андрей Геннадиевич
732    Гарин Н.С.
732    Гарин Н.С.
732    Гарин Н.С.
732    Гарин Н.С.
732    Гарин Н.С.
734    Сапронова Ирина Борисовна
738    Кундрат Игорь Витальевич
740    Логачева Елена Ивановна
740    Логачева Елена Ивановна
741    Шейхмагомедов  Абдулварис Гаджиевич
742    Солдатова  Виктория Игоревна
747 ИП Лаштабега   Лариса Сергеевна
750    Коваленко Оксана Николаевна
750    Коваленко Оксана Николаевна
752    Цинадзе Элисо Гурамовна
755 МРО Приход собора Покрова Пресвятой Богородицы
756 ООО "Система"
758    Щербакова  Людмила Павловна
759 ИП Морозова Татьяна Петровна
764    Серенко Татьяна Васильевна
769    Титова  Людмила Михайловна
769    Титова  Людмила Михайловна
769    Титова  Людмила Михайловна
775    Нотариус  Дорофеева Светлана Петровна
775    Нотариус  Дорофеева Светлана Петровна
778    Бахрамов  Айдын Алескер Оглы
779    Паневкина  Елена Юрьевна
780    Даниелян Ф.А.
781    Короткова  Рита Николаевна
781    Короткова  Рита Николаевна
785 ИП Федорова  Инна Олеговна
785 ИП Федорова  Инна Олеговна
787 ООО "Икар"
787 ООО "Икар"
793 ИП Потапова Елена Борисовна
795 ООО "Лакомка"
798 ИП Гацуцова Ирина Владимировна
798 ИП Гацуцова Ирина Владимировна
798 ИП Гацуцова Ирина Владимировна
799 ЖСК "Верность"
802    Арустамян Родион Норикович
804    Безматерных  Алексей Викторович
804    Безматерных  Алексей Викторович
804    Безматерных  Алексей Викторович
804    Безматерных  Алексей Викторович
807 ООО Центр досуга "Дон-Текс"
807 ООО Центр досуга "Дон-Текс"
814 ИП Оганесян  Рубен Радикович
814 ИП Оганесян  Рубен Радикович
814 ИП Оганесян  Рубен Радикович
818 ООО "Спецконтроль и диагностика"
818 ООО "Спецконтроль и диагностика"
818 ООО "Спецконтроль и диагностика"
818 ООО "Спецконтроль и диагностика"
819    Логвинов Иван Иванович
819    Логвинов Иван Иванович
822    Калмыкова Надежда Николаевна
824 ТСЖ "Дружба"
824 ТСЖ "Дружба"
830 ПАК "Гидропривод"
832    Коряков Сергей Владимирович
832    Коряков Сергей Владимирович
836 ИП Зорина Людмила Лазаревна
836 ИП Зорина Людмила Лазаревна
836 ИП Зорина Людмила Лазаревна
838    Зуева Татьяна Юрьевна
838    Зуева Татьяна Юрьевна
840    Карапетян Норайр Норенцович
842    Морозов  Сергей Васильевич
844    Овсепян Анжелика Дмитриевна
847    Логачев Виктор Дмитриевич
847    Логачев Виктор Дмитриевич
848    Дулида Екатерина Николаевна
848    Дулида Екатерина Николаевна
848    Дулида Екатерина Николаевна
848    Дулида Екатерина Николаевна
850 ИП Гончаров Александр Николаевич
851    Корнеева  Н. И.
851    Корнеева  Н. И.
852    Набиев Т. М.
853    Юрков А. В.
853    Юрков А. В.
853    Юрков А. В.
853    Юрков А. В.
853    Юрков А. В.
854    Никулин А. С.
859 ИП Плешков Ю. П.
860 ИП Грибенникова  О. В.
863 ИП Левашова Ирина Валерьевна
863 ИП Левашова Ирина Валерьевна
863 ИП Левашова Ирина Валерьевна
865 АГК "Альтернатива"
872 ООО "Ленмедснаб-Доктор W"
874 ИП Барыкин  А.А.
876 ИП Ванян З.С.
879    Панченко Д.В.
883 ИП Андропов Владимир Петрович
886    Егиян С.В.
888 АГК "Вираж-2000"
889 ООО "Спецстрой"
890    Бабенко  А.Е.
892    Безматерных В.Н.
892    Безматерных В.Н.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895 ООО "АС - Проект"
895 ООО "АС - Проект"
896 ИП Бахтина  М.А.
897    Малевич Л.Ф.
897    Малевич Л.Ф.
900    Арутюнян К.Р.
900    Арутюнян К.Р.
900    Арутюнян К.Р.
901 ИП Радышевский Е.И.
901 ИП Радышевский Е.И.
903    Карапетян С.А.
907 АСН "Хозяйственник 2000"
908    Николаидис   А.П.
911    Загребельная В.Н.
913 МРО Церковь христиан веры евангельской (пятидесятников) "Слово жизни"
914 ООО "Шахтинский мукомольный завод"
914 ООО "Шахтинский мукомольный завод"
914 ООО "Шахтинский мукомольный завод"
915 ООО "Шахтинский кирпичный завод" резервный ввод
918 СНТ "Горизонт"
919    Шляпников Н.В.
919    Шляпников Н.В.
920 АГК "Чайка"
923 ИП Бабаян Э.М.
923 ИП Бабаян Э.М.
923 ИП Бабаян Э.М.
923 ИП Бабаян Э.М.
923 ИП Бабаян Э.М.
925 СНТ "Шахтинские зори"
929 ИП Данакари Р.Р.
929 ИП Данакари Р.Р.
929 ИП Данакари Р.Р.
930    Пирогов  А.А.
930    Пирогов  А.А.
930    Пирогов  А.А.
930    Пирогов  А.А.
930    Пирогов  А.А.
930    Пирогов  А.А.
931    Колесниченко А.А.
936 ООО "Ромир"
936 ООО "Ромир"
937    Ровенко М.В.
938 ИП Савченко  О.В.
942    Демьяненко Н.А.
943 ИП Бутенко Ю.П.
945 ИП Лозовой С.Л.
949 ООО "Шахтинский рыбокомбинат"
949 ООО "Шахтинский рыбокомбинат"
952    Cавченко В.Д.
952    Cавченко В.Д.
954 ООО "Санидж"
954 ООО "Санидж"
957    Пивненко И. А.
957    Пивненко И. А.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960 ИП Короткова  Е.А.
964 ТСЖ "Волга"
969 ООО "Шахтэлектроремонтмонтаж"
974 ИП Еримов  Г.Г.
974 ИП Еримов  Г.Г.
976    Пронина И.В.
976    Пронина И.В.
977    Гончарова  Н.И.
980 ООО "Донстройантрацит"
982    Денисенко  Ю.П.
982    Денисенко  Ю.П.
986 ИП Титаренко  Е.В.
986 ИП Титаренко  Е.В.
987    Делегодина  Е.В.
989    Ледовской  В.Н.
991    Лукьяненко А.В.
994    Аленина Г.В.
995 АГК "Лада"
996 АГК "Автомобилист"
997 АГК "Артемовец"
1000    Колотов  В.А.
1001    Зимина  Н.Б.
1002    Плыс  А.В.
1006    Ващенко Е.В.
1006    Ващенко Е.В.
1006    Ващенко Е.В.
1007    Макеева  Л.Ф.
1008 АГК "Террикон"
1016 ООО "Атлант - YI"
1017 ИП Уставицкий В.А.
1021    Тимофеева Н.А.
1024    Будровский  К.А.
1025    Ганжа А.Б.
1025    Ганжа А.Б.
1026    Безуглова  Н.А.
1029    Субботина  О.В.
1029    Субботина  О.В.
1031 ООО "Октябрьскремтехпред"
1031 ООО "Октябрьскремтехпред"
1031 ООО "Октябрьскремтехпред"
1032    Феофилиди  И.Ю.
1032    Феофилиди  И.Ю.
1033 ИП Третьякова  С.В.
1033 ИП Третьякова  С.В.
1036 ИП Кожантаева  Р.Н.
1036 ИП Кожантаева  Р.Н.
1040    Князев  А.А.
1042    Афанасьев  И.В.
1042    Афанасьев  И.В.
1042    Афанасьев  И.В.
1042    Афанасьев  И.В.
1043    Исаян  Ж.Б.
1043    Исаян  Ж.Б.
1045 ИП Темненко Т.М.
1046    Андриенко  С.Н.
1048    Мещерякова А.И.
1050 ООО "Актив - сервис"
1050 ООО "Актив - сервис"
1052 ИП Муравина М.А.
1053 МПРО Местная религиозная организация православный Приход
1055    Борисенко А.Н.
1056 ИП Измайлова С.С.
1056 ИП Измайлова С.С.
1056 ИП Измайлова С.С.
1060    Чикирнеева И.В.
1061    Лидков С.А.
1061    Лидков С.А.
1061    Лидков С.А.
1061    Лидков С.А.
1062    Острянин  Е.В.
1063    Барабаш  С.А.
1064    Болдырев  С.А.
1068 ИП Везири  Б.Е.
1068 ИП Везири  Б.Е.
1068 ИП Везири  Б.Е.
1072    Осепян  С.С.
1076    Мележик  В.В.
1076    Мележик  В.В.
1080    Демьянов  Е.В.
1081 ИП Киракосян М.Ж.
1081 ИП Киракосян М.Ж.
1081 ИП Киракосян М.Ж.
1081 ИП Киракосян М.Ж.
1084    Шилина Е.В.
1086 ИП Каплина  В.П.
1090 ООО "Весна"
1090 ООО "Весна"
1090 ООО "Весна"
1092    Леонтьев  В.В
1094 ПРСК "Южный"
1096 ООО "Автомиг"
1096 ООО "Автомиг"
1097    Гусев  Р.Н.
1102    Краснюк  Е.Е.
1103    Калинко  Ю.П.
1103    Калинко  Ю.П.
1104    Гурова  В.Я.
1111    Саломатин  А.С.
1114 ИП Афанасьев В.Н.
1116    Лифинцов  В.Ю.
1118    Лазарев  Г.П.
1119    Чиков  В.П.
1120    Зуева  Г.А.
1120    Зуева  Г.А.
1123 ИП Савченко  О.А.
1127 ООО "ИМЕДИ"
1131    Агванян  Р.Б.
1131    Агванян  Р.Б.
1131    Агванян  Р.Б.
1131    Агванян  Р.Б.
1134    Дабагов  О.В.
1134    Дабагов  О.В.
1136    Прохорова  С.В.
1137 ИП Кравченко  Н.П.
1139    Нужный  Г.В.
1143 ООО "Доставка пенсий и пособий"
1148 ООО "Беккер  и  К"
1150 ООО "Витавет"
1152    Дразари Ира Андраниковна
1154    Игишев  А.П.
1156    Курехян  К.А.
1158 ИП Переверзев  А.Е.
1161 ООО "ВИЗа"
1164 ООО "МЕГАполис"
1168    Геворкян  А.М.
1170    Тимофеев  В.Г.
1170    Тимофеев  В.Г.
1173    Данилов  Г.Н.
11</t>
  </si>
  <si>
    <t>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65 ФГАОУ ДПО Шахтинский центр профессиональной подготовки и повышения квалификации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69 ШФ ОАО "Ростпечать" РО
69 ШФ ОАО "Ростпечать" РО
69 ШФ ОАО "Ростпечать" РО
69 ШФ ОАО "Ростпечать" РО
77-УП/2021-435 ОПЭ ООО "Энергосбыт Юга" (хозяйственные нужды)
77-УП/2021-435 ОПЭ ООО "Энергосбыт Юга" (хозяйственные нужды)
77 ИП Сережников Дмитрий Викторович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79    Булгадарян Светлана Григорьевна
80-УП/2021-739 ОПЭ ООО "Энергосбыт Юга"
80-УП/2021-739 ОПЭ ООО "Энергосбыт Юга"
80-УП/2021-739 ОПЭ ООО "Энергосбыт Юга"
80-УП/2021-739 ОПЭ ООО "Энергосбыт Юга"
84-УП/2022/218 ОПЭ ООО "Инженерные изыскания"
84-УП/2022/218 ОПЭ ООО "Инженерные изыскания"
86 МПРО Приход храма Вознесения Господня
87    Насека А.Н.
87    Насека А.Н.
87    Насека А.Н.
87    Насека А.Н.
87    Насека А.Н.
87    Насека А.Н.
88-УП/2022-927 ОПЭ ООО "НОВАКИТ"
90    Удуденко Василий  Васильевич
90    Удуденко Василий  Васильевич
94 ООО "Амулет"
97 ИП Комова Галина Ивановна
97 ИП Комова Галина Ивановна
98    Сидаков Bиталий Геннадьевич
100 ООО Гостиница "Никопол"
100 ООО Гостиница "Никопол"
101 ИП Шестакова О. А.
103 ООО "Орион"
105    Хатламаджиева Оксана Владимировна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110    Богданов Артём Анатольевич
110    Богданов Артём Анатольевич
116 ИП Скопинцев Сергей Николаевич
119    Хлопин Александр Владимирович
120    Пономарев Сергей Александрович
130 ЧПОУ "Шахтинский кооперативный техникум БКП"
130 ЧПОУ "Шахтинский кооперативный техникум БКП"
132    Аманов Юрий Казакбаевич
136    ШГОО "ВДПО"
138 ИП Безуглов Андрей Анатольевич
138 ИП Безуглов Андрей Анатольевич
140 МКУ "Департамент ГХ"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152 ООО "Агросервис"
152 ООО "Агросервис"
155 ЖСК "Прогресс"
155 ЖСК "Прогресс"
158 ИП Мазилкин Геннадий Николаевич
160 ЗАО "Промсвязьмонтаж"
161 ИП Великжанина Людмила Ивановна
162 МРО "Церковь Евангельских христиан-баптистов"
164 ЖСК "Восток-1"
166 ЖСК "Мир"
166 ЖСК "Мир"
166 ЖСК "Мир"
166 ЖСК "Мир"
167 А/К "Мотор"
171 ООО "Произкомп"
171 ООО "Произкомп"
173 ЖСК "Космос"
174 МРО "Церковь Христиан Адвентистов Седьмого Дня"
175 АНО "Центр-купол"
175 АНО "Центр-купол"
179 ЖСК "Спутник"
179 ЖСК "Спутник"
180 ЖСК "Полет"
182 ИП Бородулина Марина Валерьевна
182 ИП Бородулина Марина Валерьевна
184 ЖСК "Дружба"
187 ООО "Торговый дом "Дон-текс"
189 ЖСК "Мир-5"
196 ИП Рудяк Наталья Леонидовна
198 ИП Тихонов Юрий Дмитриевич
199    Овсепян Жрайр Лазрович
199    Овсепян Жрайр Лазрович
199    Овсепян Жрайр Лазрович
199    Овсепян Жрайр Лазрович
200    Орехов Юрий Евгеньевич
200    Орехов Юрий Евгеньевич
202 ИП Риффель Наталья Александровна
202 ИП Риффель Наталья Александровна
204    Татаренко Владимир Васильевич
205 ООО "Виола"
206 ИП Федоренко Елена Викторовна
206 ИП Федоренко Елена Викторовна
207    Чукарина Людмила Александровна
210 ООО "Экопромстрой"
213    Володин Сергей Владимирович
215    Яицкова Светлана Витальевна
217 ИП Маноцков Сергей Николаевич
219 ООО "Дон-Авто"
227 ООО "ПСВ Нефть"
234    Копенев Юрий Александрович
237 ООО "Информ-связь"
240    Шиндяева Нелля Викторовна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251 А/К "Урал"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255 АО "Ростовское областное объединение топливных предприятий"
256    Чернятьев Вадим Михайлович
256    Чернятьев Вадим Михайлович
257    ИП Ершов В.Н.
259    Хоршев Игорь Владимирович
259    Хоршев Игорь Владимирович
260 А/К "Радуга"
266 ИП Гольцев Н.Т.
272    Толстых Элеонора Афанасьевна
272    Толстых Элеонора Афанасьевна
272    Толстых Элеонора Афанасьевна
277 ООО "Шахтмет"
277 ООО "Шахтмет"
277 ООО "Шахтмет"
279 ЗАО "АГАПА"
279 ЗАО "АГАПА"
280 НОУ Учебно-производственный центр
288 ООО Шахтторгтехника
290 ООО "Автотекс"
292 ЗАО "Дон-Текс"
295 ИП Назирова А.Ф.
295 ИП Назирова А.Ф.
299    Ажинова О.И.
312 ИП Юханаев Александр Леонтьевич
312 ИП Юханаев Александр Леонтьевич
314 ИП Ефриков Геннадий Яковлевич
315 ООО Мнопрофильная фирма "Тригон"
315 ООО Мнопрофильная фирма "Тригон"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324    Карапетян Андраник Юрикович
324    Карапетян Андраник Юрикович
324    Карапетян Андраник Юрикович
325    Чиркова Таисия Григорьевна
325    Чиркова Таисия Григорьевна
331    Мороз Ольга Сергеевна
334    Козлова Ольга Николаевна
341    Абдуллаев Фируз Халыг Оглы
346 ИП Королева Томара Владимировна
346 ИП Королева Томара Владимировна
346 ИП Королева Томара Владимировна
346 ИП Королева Томара Владимировна
350 ИП Терещенко Людмила Васильевна
350 ИП Терещенко Людмила Васильевна
350 ИП Терещенко Людмила Васильевна
351 ООО "Монолит-юг"
352 ООО "Магазин №46"
354    Остапенко Ю.Ю.
357 ИП Калинина Н.И.
357 ИП Калинина Н.И.
357 ИП Калинина Н.И.
357 ИП Калинина Н.И.
361 ЖСК "Свет Шахтера"
364 ООО "СОЮЗГЕОСТРОЙ"
366 ЖСК "Автомобилист"
368 ИП Лебединец Александр Михайлович
370 ООО "Евро-Стиль"
372    Сливенко Н.Е.
379    Покатаев Евгений Михайлович
380 А/К "Автомобилист"
381    Якунин Сергей Иванович
381    Якунин Сергей Иванович
381    Якунин Сергей Иванович
382    Гасанова Олеся Александровна
383 ИП Апажихова Лариса Владимировна
388 ООО "Клен осенний"
388 ООО "Клен осенний"
389    Аллавердян Васил Асланович
390 ООО "Траст-Групп "
390 ООО "Траст-Групп "
390 ООО "Траст-Групп "
390 ООО "Траст-Групп "
390 ООО "Траст-Групп "
391 ИП Картавцев Александр Николаевич
391 ИП Картавцев Александр Николаевич
392 ООО "Шик-97"
394    Ярмоцык Анатолий Викторович
394    Ярмоцык Анатолий Викторович
400    Левшин Алексей Анатольевич
401    Вартанова Наталья Васильевна
402 ИП Чернобаев Вячеслав Владимирович
408 ООО "Элен"
408 ООО "Элен"
412 ИП Маков Владимир Сергеевич
412 ИП Маков Владимир Сергеевич
412 ИП Маков Владимир Сергеевич
413 ИП Коробкин Олег Николаевич
417    Калашников В.В.
427 ИП Запорожец С.Л.
427 ИП Запорожец С.Л.
427 ИП Запорожец С.Л.
428 ООО "Изумруд"
428 ООО "Изумруд"
428 ООО "Изумруд"
428 ООО "Изумруд"
428 ООО "Изумруд"
428 ООО "Изумруд"
428 ООО "Изумруд"
428 ООО "Изумруд"
428 ООО "Изумруд"
428 ООО "Изумруд"
428 ООО "Изумруд"
430 ИП Гвоздецкая Людмила Ивановна
434    Ранцев Вячеслав Петрович
434    Ранцев Вячеслав Петрович
436    Саядян Миша Гегамович
436    Саядян Миша Гегамович
441    Крайников Олег Сергеевич
446 ООО "Радуга-99"
447    Саакян Сильва Гургеновна
448    Фандеев Игорь Леонидович
448    Фандеев Игорь Леонидович
450 ООО "СТОЯНКА 58"
457    Мелькова Елена Алексеевна
457    Мелькова Елена Алексеевна
461    Магеррамов Магеррам Лятиф оглы
461    Магеррамов Магеррам Лятиф оглы
463    Карташова Татьяна Александровна
472 ООО "Риэлти"
476    Кручинкин О.Б.
479 ООО фирма "Лотос-96"
484    Лобанова Анна Николаевна
485    Вищаненко Анатолий Иванович
487    Филатов Игорь Васильевич
488 ИП Суровцева Агафья Петровна
491 ООО "Мастер-класс"
491 ООО "Мастер-класс"
492 ОАО "Донуголь"
497 А/К "Гидравлик"
498    Нотариус Громова Любовь Анатольевна
498    Нотариус Громова Любовь Анатольевна
500 ИП Ткач Виктор Иванович
500 ИП Ткач Виктор Иванович
500 ИП Ткач Виктор Иванович
504 ИП Грищенко Юрий Валентинович
505    Пустовалов Виктор Вениаминович
506    Компанченко Р.А.
506    Компанченко Р.А.
507    Горбаченко Т.В.
507    Горбаченко Т.В.
507    Горбаченко Т.В.
509    Романовский Анатолий Васильевич
509    Романовский Анатолий Васильевич
509    Романовский Анатолий Васильевич
512    Сучков Сергей Петрович
513    Гончарова Е.В.
522    Айвазян Ирина Викторовна
524 ИП Рудов Виктор Григорьевич
525 ИП Геворкян Гагик Левонович
526    Фомин С.Д.
534 ООО фирма "Стройлюксевроремонт"
535    Заричук Леонид Дмитриевич
537    Волошина Светлана Викторовна
537    Волошина Светлана Викторовна
537    Волошина Светлана Викторовна
538    Ржевская Наталья Евгеньевна
540 ИП Скорик Г.Н.
542    Болдин Сергей Валерьевич
542    Болдин Сергей Валерьевич
543    Бахтин Олег Валентинович
545    Сазонова Любовь Ивановна
545    Сазонова Любовь Ивановна
546 ИП Осипян Георгий Гайкович
546 ИП Осипян Георгий Гайкович
547    Феофилиди Николаос Василиос
547    Феофилиди Николаос Василиос
547    Феофилиди Николаос Василиос
547    Феофилиди Николаос Василиос
548 ИП Стаценко Е.А.
548 ИП Стаценко Е.А.
550 ООО "ВСМ"
553    Найденко Андрей Владимирович
554 ООО "АДС 1"
555 ООО "Продинвест-Шахты"
561    Филатова Елена Николаевна
561    Филатова Елена Николаевна
568    Зуева Н. В.
568    Зуева Н. В.
568    Зуева Н. В.
568    Зуева Н. В.
568    Зуева Н. В.
568    Зуева Н. В.
568    Зуева Н. В.
568    Зуева Н. В.
568    Зуева Н. В.
568    Зуева Н. В.
568    Зуева Н. В.
569    Чубухчиева Марина Игоревна
569    Чубухчиева Марина Игоревна
569    Чубухчиева Марина Игоревна
574    Вовченко Елена Валентиновна
574    Вовченко Елена Валентиновна
576 ГАК "Уголек"
577    Загорулько Максим Олегович
579 ИП Шульга Олег Витальевич
581    Орабинский Валерий Викторович
585 ТСЖ "Гелиос"
586 МПРО Свято-Никольский приход
586 МПРО Свято-Никольский приход
589 ИП Алферов Владимир Александрович
589 ИП Алферов Владимир Александрович
592 ООО "Звенящие кедры"
592 ООО "Звенящие кедры"
594 ИП Боков Сергей Семенович
595 ООО "Олимп - Б"
597 ООО "Юрмакс"
597 ООО "Юрмакс"
599 ИП Забарина Анна Владимировна
599 ИП Забарина Анна Владимировна
602    Журба Михаил Владимирович
603    Куксенко Ольга Ивановна
606    Хлгатян Саргис Хачикович
606    Хлгатян Саргис Хачикович
607 ООО "Стома-сервис"
607 ООО "Стома-сервис"
608 А/К "Текстильщик"
610 ИП Дурмушян Сократ Сероджович
611    Хоменко О.В.
612    Месропян Саша Яшаевич
612    Месропян Саша Яшаевич
613    Атлас Яков Владимирович
614    Мусаелян Эдик Самсонович
622    Атрохов Константин Иванович
622    Атрохов Константин Иванович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627    Российское объединение инкассации (РОСИНКАС) Центрального банка РФ
628 ИП Пастухова Наталья Борисовна
630 АО "Союзлифтмонтаж-Юг"
631    Мирошниченко Людмила Петровна
635 ООО "Сделай сам"
635 ООО "Сделай сам"
636 ИП Скайрк Людмила Федоровна
640    Кобелева Галина Юрьевна
641    Махнорылов  Дмитрий Викторович
641    Махнорылов  Дмитрий Викторович
648    Перепелкина Елена Алексеевна
650 ИП Недайвозова Марина Николаевна
657    Айвазян Степан Камоевич
658 ИП Горелова  Лейла Владимировна
658 ИП Горелова  Лейла Владимировна
659 ИП Даллари Оник Вагикович
659 ИП Даллари Оник Вагикович
659 ИП Даллари Оник Вагикович
659 ИП Даллари Оник Вагикович
659 ИП Даллари Оник Вагикович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666    Нотариус Миронова Елена Борисовна
667 ООО "Сервис-Центр"
669    Зуев Нил Алексеевич
670    Азизов Альберт Арминакович
670    Азизов Альберт Арминакович
672    Конищева Людмила Васильевна
672    Конищева Людмила Васильевна
672    Конищева Людмила Васильевна
673    Яновская Ирина Суреновна
674    Долгополюк Татьяна Ивановна
674    Долгополюк Татьяна Ивановна
678 ИП Бурцев Владимир Викторович
679 ООО Научно-производственная фирма "Сельсофт"
683 ИП Азизов Федя Гегамович
684    Таран Ольга Николаевна
686    Шацкая Любовь Викторовна
687 ИП Янущик А.К.
687 ИП Янущик А.К.
687 ИП Янущик А.К.
687 ИП Янущик А.К.
688 ИП Гайворонский Виктор Александрович
688 ИП Гайворонский Виктор Александрович
689    Барышева Надежда Александровна
689    Барышева Надежда Александровна
691    Желиба Ирина Александровна
692    Шевляков Михаил Николаевич
695    Журавлев А.А.
697    Ващенко Надежда Николаевна
701 ИП Олейникова Юлия Владимировна
701 ИП Олейникова Юлия Владимировна
702    Бахрамова Надежда Владимировна
704 ИП Иванов Николай Андреевич
707 ИП Локтионова Наталья Алексеевна
707 ИП Локтионова Наталья Алексеевна
709 ООО "Миф"
709 ООО "Миф"
709 ООО "Миф"
709 ООО "Миф"
709 ООО "Миф"
709 ООО "Миф"
709 ООО "Миф"
709 ООО "Миф"
709 ООО "Миф"
715 ООО "Фабула"
715 ООО "Фабула"
718    Бодгрос Нелли Николаевна
718    Бодгрос Нелли Николаевна
720    Фомина Ольга Алексеевна
720    Фомина Ольга Алексеевна
722 ИП Садченко  Александр Викторович
722 ИП Садченко  Александр Викторович
722 ИП Садченко  Александр Викторович
724    Пимонова Татьяна Александровна
726    Геворкян Григорий Макарович
728 ИП Полтавцева  Елена Михайловна
728 ИП Полтавцева  Елена Михайловна
730 ИП Толстой   Андрей Геннадиевич
730 ИП Толстой   Андрей Геннадиевич
730 ИП Толстой   Андрей Геннадиевич
732    Гарин Н.С.
732    Гарин Н.С.
732    Гарин Н.С.
732    Гарин Н.С.
732    Гарин Н.С.
734    Сапронова Ирина Борисовна
738    Кундрат Игорь Витальевич
740    Логачева Елена Ивановна
740    Логачева Елена Ивановна
741    Шейхмагомедов  Абдулварис Гаджиевич
742    Солдатова  Виктория Игоревна
747 ИП Лаштабега   Лариса Сергеевна
750    Коваленко Оксана Николаевна
750    Коваленко Оксана Николаевна
752    Цинадзе Элисо Гурамовна
755 МРО Приход собора Покрова Пресвятой Богородицы
756 ООО "Система"
758    Щербакова  Людмила Павловна
759 ИП Морозова Татьяна Петровна
764    Серенко Татьяна Васильевна
769    Титова  Людмила Михайловна
769    Титова  Людмила Михайловна
769    Титова  Людмила Михайловна
775    Нотариус  Дорофеева Светлана Петровна
775    Нотариус  Дорофеева Светлана Петровна
778    Бахрамов  Айдын Алескер Оглы
779    Паневкина  Елена Юрьевна
780    Даниелян Ф.А.
781    Короткова  Рита Николаевна
781    Короткова  Рита Николаевна
785 ИП Федорова  Инна Олеговна
785 ИП Федорова  Инна Олеговна
787 ООО "Икар"
787 ООО "Икар"
793 ИП Потапова Елена Борисовна
795 ООО "Лакомка"
798 ИП Гацуцова Ирина Владимировна
798 ИП Гацуцова Ирина Владимировна
798 ИП Гацуцова Ирина Владимировна
799 ЖСК "Верность"
802    Арустамян Родион Норикович
804    Безматерных  Алексей Викторович
804    Безматерных  Алексей Викторович
804    Безматерных  Алексей Викторович
804    Безматерных  Алексей Викторович
807 ООО Центр досуга "Дон-Текс"
807 ООО Центр досуга "Дон-Текс"
814 ИП Оганесян  Рубен Радикович
814 ИП Оганесян  Рубен Радикович
814 ИП Оганесян  Рубен Радикович
818 ООО "Спецконтроль и диагностика"
818 ООО "Спецконтроль и диагностика"
818 ООО "Спецконтроль и диагностика"
818 ООО "Спецконтроль и диагностика"
819    Логвинов Иван Иванович
819    Логвинов Иван Иванович
822    Калмыкова Надежда Николаевна
824 ТСЖ "Дружба"
824 ТСЖ "Дружба"
830 ПАК "Гидропривод"
832    Коряков Сергей Владимирович
832    Коряков Сергей Владимирович
836 ИП Зорина Людмила Лазаревна
836 ИП Зорина Людмила Лазаревна
836 ИП Зорина Людмила Лазаревна
838    Зуева Татьяна Юрьевна
838    Зуева Татьяна Юрьевна
840    Карапетян Норайр Норенцович
842    Морозов  Сергей Васильевич
844    Овсепян Анжелика Дмитриевна
847    Логачев Виктор Дмитриевич
847    Логачев Виктор Дмитриевич
848    Дулида Екатерина Николаевна
848    Дулида Екатерина Николаевна
848    Дулида Екатерина Николаевна
848    Дулида Екатерина Николаевна
850 ИП Гончаров Александр Николаевич
851    Корнеева  Н. И.
851    Корнеева  Н. И.
852    Набиев Т. М.
853    Юрков А. В.
853    Юрков А. В.
853    Юрков А. В.
853    Юрков А. В.
853    Юрков А. В.
854    Никулин А. С.
859 ИП Плешков Ю. П.
860 ИП Грибенникова  О. В.
863 ИП Левашова Ирина Валерьевна
863 ИП Левашова Ирина Валерьевна
863 ИП Левашова Ирина Валерьевна
865 АГК "Альтернатива"
872 ООО "Ленмедснаб-Доктор W"
874 ИП Барыкин  А.А.
876 ИП Ванян З.С.
879    Панченко Д.В.
883 ИП Андропов Владимир Петрович
886    Егиян С.В.
888 АГК "Вираж-2000"
889 ООО "Спецстрой"
890    Бабенко  А.Е.
892    Безматерных В.Н.
892    Безматерных В.Н.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895 ООО "АС - Проект"
895 ООО "АС - Проект"
896 ИП Бахтина  М.А.
897    Малевич Л.Ф.
897    Малевич Л.Ф.
900    Арутюнян К.Р.
900    Арутюнян К.Р.
900    Арутюнян К.Р.
901 ИП Радышевский Е.И.
901 ИП Радышевский Е.И.
903    Карапетян С.А.
907 АСН "Хозяйственник 2000"
908    Николаидис   А.П.
911    Загребельная В.Н.
913 МРО Церковь христиан веры евангельской (пятидесятников) "Слово жизни"
914 ООО "Шахтинский мукомольный завод"
914 ООО "Шахтинский мукомольный завод"
914 ООО "Шахтинский мукомольный завод"
915 ООО "Шахтинский кирпичный завод" резервный ввод
918 СНТ "Горизонт"
919    Шляпников Н.В.
919    Шляпников Н.В.
920 АГК "Чайка"
923 ИП Бабаян Э.М.
923 ИП Бабаян Э.М.
923 ИП Бабаян Э.М.
923 ИП Бабаян Э.М.
923 ИП Бабаян Э.М.
925 СНТ "Шахтинские зори"
929 ИП Данакари Р.Р.
929 ИП Данакари Р.Р.
929 ИП Данакари Р.Р.
930    Пирогов  А.А.
930    Пирогов  А.А.
930    Пирогов  А.А.
930    Пирогов  А.А.
930    Пирогов  А.А.
930    Пирогов  А.А.
931    Колесниченко А.А.
936 ООО "Ромир"
936 ООО "Ромир"
937    Ровенко М.В.
938 ИП Савченко  О.В.
942    Демьяненко Н.А.
943 ИП Бутенко Ю.П.
945 ИП Лозовой С.Л.
949 ООО "Шахтинский рыбокомбинат"
949 ООО "Шахтинский рыбокомбинат"
952    Cавченко В.Д.
952    Cавченко В.Д.
954 ООО "Санидж"
954 ООО "Санидж"
957    Пивненко И. А.
957    Пивненко И. А.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960 ИП Короткова  Е.А.
964 ТСЖ "Волга"
969 ООО "Шахтэлектроремонтмонтаж"
974 ИП Еримов  Г.Г.
974 ИП Еримов  Г.Г.
976    Пронина И.В.
976    Пронина И.В.
977    Гончарова  Н.И.
980 ООО "Донстройантрацит"
982    Денисенко  Ю.П.
982    Денисенко  Ю.П.
986 ИП Титаренко  Е.В.
986 ИП Титаренко  Е.В.
987    Делегодина  Е.В.
989    Ледовской  В.Н.
991    Лукьяненко А.В.
994    Аленина Г.В.
995 АГК "Лада"
996 АГК "Автомобилист"
997 АГК "Артемовец"
1000    Колотов  В.А.
1001    Зимина  Н.Б.
1002    Плыс  А.В.
1006    Ващенко Е.В.
1006    Ващенко Е.В.
1006    Ващенко Е.В.
1007    Макеева  Л.Ф.
1008 АГК "Террикон"
1016 ООО "Атлант - YI"
1017 ИП Уставицкий В.А.
1021    Тимофеева Н.А.
1024    Будровский  К.А.
1025    Ганжа А.Б.
1025    Ганжа А.Б.
1026    Безуглова  Н.А.
1029    Субботина  О.В.
1029    Субботина  О.В.
1031 ООО "Октябрьскремтехпред"
1031 ООО "Октябрьскремтехпред"
1031 ООО "Октябрьскремтехпред"
1032    Феофилиди  И.Ю.
1032    Феофилиди  И.Ю.
1033 ИП Третьякова  С.В.
1033 ИП Третьякова  С.В.
1036 ИП Кожантаева  Р.Н.
1036 ИП Кожантаева  Р.Н.
1040    Князев  А.А.
1042    Афанасьев  И.В.
1042    Афанасьев  И.В.
1042    Афанасьев  И.В.
1042    Афанасьев  И.В.
1043    Исаян  Ж.Б.
1043    Исаян  Ж.Б.
1045 ИП Темненко Т.М.
1046    Андриенко  С.Н.
1048    Мещерякова А.И.
1050 ООО "Актив - сервис"
1050 ООО "Актив - сервис"
1052 ИП Муравина М.А.
1053 МПРО Местная религиозная организация православный Приход
1055    Борисенко А.Н.
1056 ИП Измайлова С.С.
1056 ИП Измайлова С.С.
1056 ИП Измайлова С.С.
1060    Чикирнеева И.В.
1061    Лидков С.А.
1061    Лидков С.А.
1061    Лидков С.А.
1061    Лидков С.А.
1062    Острянин  Е.В.
1063    Барабаш  С.А.
1064    Болдырев  С.А.
1068 ИП Везири  Б.Е.
1068 ИП Везири  Б.Е.
1068 ИП Везири  Б.Е.
1072    Осепян  С.С.
1076    Мележик  В.В.
1076    Мележик  В.В.
1080    Демьянов  Е.В.
1081 ИП Киракосян М.Ж.
1081 ИП Киракосян М.Ж.
1081 ИП Киракосян М.Ж.
1081 ИП Киракосян М.Ж.
1084    Шилина Е.В.
1086 ИП Каплина  В.П.
1090 ООО "Весна"
1090 ООО "Весна"
1090 ООО "Весна"
1092    Леонтьев  В.В
1094 ПРСК "Южный"
1096 ООО "Автомиг"
1096 ООО "Автомиг"
1097    Гусев  Р.Н.
1102    Краснюк  Е.Е.
1103    Калинко  Ю.П.
1103    Калинко  Ю.П.
1104    Гурова  В.Я.
1111    Саломатин  А.С.
1114 ИП Афанасьев В.Н.
1116    Лифинцов  В.Ю.
1118    Лазарев  Г.П.
1119    Чиков  В.П.
1120    Зуева  Г.А.
1120    Зуева  Г.А.
1123 ИП Савченко  О.А.
1127 ООО "ИМЕДИ"
1131    Агванян  Р.Б.
1131    Агванян  Р.Б.
1131    Агванян  Р.Б.
1131    Агванян  Р.Б.
1134    Дабагов  О.В.
1134    Дабагов  О.В.
1136    Прохорова  С.В.
1137 ИП Кравченко  Н.П.
1139    Нужный  Г.В.
1143 ООО "Доставка пенсий и пособий"
1148 ООО "Беккер  и  К"
1150 ООО "Витавет"
1152    Дразари Ира Андраниковна
1154    Игишев  А.П.
1156    Курехян  К.А.
1158 ИП Переверзев  А.Е.
1161 ООО "ВИЗа"
1164 ООО "МЕГАполис"
1168    Геворкян  А.М.
1170    Тимофеев  В.Г.
1170    Тимофеев  В.Г.
1173    Данилов  Г.Н.
1175    Кравченко  В.В.
1177 ИП Широков  Э.Н.
1179    Гаспаров  А.А.
1182 ИП Маликова  И.П.
1184    Щипунов  М.А.
1187 ООО "Бакс"
1189 МРОП Приход храма святителя Николая
1189 МРОП Приход храма святителя Николая
1192 ИП Дудник  С.А.
1193    Башкиров  С.В.
1194    Загоруйко  С.Е.
1194    Загоруйко  С.Е.
1195    Симонян  В.Э.
1197    Глоба  Л.А
1206    Милованова  Л.Е.
1206    Милованова  Л.Е.
1207    Харалампова  А.Г.
1210 ООО "Полимергазстрой"
1212    Гуляк И.А.
1213 ИП Фалчаари  Д.В.
1213 ИП Фалчаари  Д.В.
1213 ИП Фалчаари  Д.В.
1215 ПО Шахтинская АШ РО ДОСААФ России РО
1216 ЖК "Весна"
1217 ИП Олексенко  Е.Г.
1217 ИП Олексенко  Е.Г.
1218    Даллакян С.Ф.
1221    Яценко Е.С.
1222    Никулев  Г.В.
1224 ООО Р И А  " Шахты "
1225 ИП Костандян А.С.
1225 ИП Костандян А.С.
1235    Филиппов  С.В.
1235    Филиппов  С.В.
1237 ИП Осипова  Н.А.
1238 ИП Ковалев  В.Н.
1238 ИП Ковалев  В.Н.
1239    Пасхалиди  Л.А.
1240 ИП Дерезин  А.В.
1240 ИП Дерезин  А.В.
1240 ИП Дерезин  А.В.
1240 ИП Дерезин  А.В.
1240 ИП Дерезин  А.В.
1240 ИП Дерезин  А.В.
1246    Тумашова  Е.Ю.
1247 ИП Каземирова  Л.Г.
1247 ИП Каземирова  Л.Г.
1247 ИП Каземирова  Л.Г.
1248 ИП Иванова  Т.А.
1249 МПРО Свято - Пантелеимоновский приход
1250 ТСЖ "Майский"
1251 ИП Хозеева  И.Г.
1253 ИП Пасхалиди  Ю.Ю.
1254    Бегларян Г.Г
1255 ИП Гарманова  И.С.
1257    Косогов А.Г.
1259    Марков  Р.В.
1263 ИП Савинцева  М.М.
1263 ИП Савинцева  М.М.
1263 ИП Савинцева  М.М.
1263 ИП Савинцева  М.М.
1263 ИП Савинцева  М.М.
1263 ИП Савинцева  М.М.
1264    Костюкова  Е.Б.
1264    Костюкова  Е.Б.
1264    Костюкова  Е.Б.
1264    Костюкова  Е.Б.
1268    Гуровская  Аза Тотражевна
1270    Ладан  В.Ф.
1271 АГК "Победа"
1272 ИП Трофимова  М.П.
1276 ЖСК "Обогатитель"
1280 П/К "Аютинец"
1281 ООО "Колесо"
1281 ООО "Колесо"
1282    Николаенко  С.В.
1283 ООО "Триумф"
1285 ИП Букреева  Е.В.
1286    Шипилова Ю.Г
1287    Меджидов  Т.М.
1290    Семизорова  И.Н.
1291    Касюк  Л.В.
1293 ИП Пестов  О.В.
1297    Яровой  А.Т.
1297    Яровой  А.Т.
1298    Яровая  И.И.
1299 ИП Рубашкина  Е.С.
1299 ИП Рубашкина  Е.С.
1302 ИП Яровая  Д.А.
1304 ИП Исбатова  Э.А.
1305    Панько  Ю.Б.
1307 ООО "Донстройсервис"
1308 СНТ "Ивушка"
1312    Мавлютов  Б.Я.
1315    Алтухова  В.Х.
1320    Патокин  А.В.
1327    Хорсиев  Б.С.
1327    Хорсиев  Б.С.
1328 ИП Журавлев  И.П.
1328 ИП Журавлев  И.П.
1329    Радько  Н.Т.
1332 МПРО Приход  в честь иконы Божией Матери " Одигитрия"
1335    Лазарева С.А.
1340 ТСЖ "Союз"
1343 ООО "Пирамида"
1345    Костарнова  Е.А.
1351 ООО "Колосс"
1351 ООО "Колосс"
1354 ИП Миргород  Н.В.
1355 ИП Панасенко  Л.А.
1355 ИП Панасенко  Л.А.
1358 ИП Катанцев М.А.
1358 ИП Катанцев М.А.
1358 ИП Катанцев М.А.
1359 ИП Магамедов  Р.А.
1361    Мацько  Н.В.
1361    Мацько  Н.В.
1363 ООО "Сана"
1364 ИП Косинов П.Н.
1366    Субботин  Ю.А.
1366    Субботин  Ю.А.
1366    Субботин  Ю.А.
1369    Быкадоров  О.А.
1369    Быкадоров  О.А.
1372    Просандеев  М.В.
1373 АГК "Сады"
1374    Наумочкин  А.Н.
1376 ИП Раджабова С.А.
1378 АГК "Металлист"
1381 ООО "Сапфир - 2"
1383 ТСЖ "Лидер"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1387    Залиев И.Э.
1387    Залиев И.Э.
1389 ООО "Ингео"
1389 ООО "Ингео"
1392 АГК "Гидравлик - 2"
1394    Анисимов В.Н.
1395    Клочков А. В.
1399 ИП Лукьянов  И.В.
1399 ИП Лукьянов  И.В.
1399 ИП Лукьянов  И.В.
1403 ООО "БАС"
1404 ООО "Косметическая стоматология "Вита"
1404 ООО "Косметическая стоматология "Вита"
1405 ИП Жандаров Ю.М.
1407    Васильченко И.В.
1408    Мокшина Е.В.
1413    Бусловский О.В.
1415 ООО "Автодон"
1415 ООО "Автодон"
1420    Шкода С.В.
1420    Шкода С.В.
1421 ИП Джавадов Н.А.
1423 ИП Стебновский А.А.
1426 ООО "Дон-Стекло"
1428 ГУЗ "Центр реабилитации "РО"
1431    Азоидис Циала Кочаевна
1434    Ибадуллазаде Т.А.
1435 ИП Ткачев О.А.
1435 ИП Ткачев О.А.
1435 ИП Ткачев О.А.
1436    Литвинов Николай Николаевич
1437    Акилов А.В.
1440    Ткаченко Е.В.
1443    Даурова С. А.
1444 ООО "Омега"
1444 ООО "Омега"
1447    Бурмистров В.В.
1448    Тищенко Л. Г.
1450    Нешков С.А.
1452 ИП Жарков С. А.
1453 ООО "Деркул"
1454    Лисуков М.Н.
1455    Ванян С. А.
1456    Нотариус Рясная Е.В.
1460    Дорошенко А.Ю.
1460    Дорошенко А.Ю.
1463 ИП Будникова Л.Г.
1468    Юденко С.И.
1468    Юденко С.И.
1468    Юденко С.И.
1468    Юденко С.И.
1468    Юденко С.И.
1468    Юденко С.И.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1473    Дороган С. В.
1474    Панченко Н.П.
1474    Панченко Н.П.
1474    Панченко Н.П.
1474    Панченко Н.П.
1475    Дегтярев В.С.
1476    Исбатов З.З.
1479    Атаян С.А.
1479    Атаян С.А.
1480 ИП Калинов Б.И.
1483    Монастырский А.А.
1484 ИП Кукари Р.Р.
1484 ИП Кукари Р.Р.
1486    Федорищева И.В.
1488 ООО "Шахтинский регион"
1488 ООО "Шахтинский регион"
1498 ИП Шустова Л.И.
1499    Березина И.С.
1500 ИП Гараева А.В.
1500 ИП Гараева А.В.
1501    Пузанова Л.Ю.
1501    Пузанова Л.Ю.
1501    Пузанова Л.Ю.
1504 ИП Антонян В.Р.
1504 ИП Антонян В.Р.
1509    Воловиков В.И.
1513    Сикач Л.В.
1516    Хаджи С.Н.
1516    Хаджи С.Н.
1517    Аралкин А.А.
1518    Тамразова Г.Ж.
1519 ИП Мирошников А.В.
1521    Бескова М.Б.
1524 ИП Близнякова Е.В.
1525    Лопата А.И.
1525    Лопата А.И.
1525    Лопата А.И.
1525    Лопата А.И.
1528    Ядревский И.Л.
1528    Ядревский И.Л.
1532    Адигамова М.К.
1532    Адигамова М.К.
1533    Сухинин В.П.
1534    Кушнарева М.М.
1535    Айвазян С.К.
1539 ИП Вартанов А.В.
1539 ИП Вартанов А.В.
1539 ИП Вартанов А.В.
1539 ИП</t>
  </si>
  <si>
    <t>Л-426</t>
  </si>
  <si>
    <t>Юридические лица, Физические лица г. Новочеркасск</t>
  </si>
  <si>
    <t>ПС 35 кВ Ш40</t>
  </si>
  <si>
    <t>ВЛ 6 кВ Заплавная</t>
  </si>
  <si>
    <t>ВЛ 6 кВ Кривянка</t>
  </si>
  <si>
    <t>ПС 35 кВ Ш41</t>
  </si>
  <si>
    <t>ВЛ 6 кВ Поселок</t>
  </si>
  <si>
    <t>ВЛ 6 кВ Рыбхоз</t>
  </si>
  <si>
    <t>Энергорайон «Шахтинский»</t>
  </si>
  <si>
    <t>ООО Возрождение села(Контора, гараж, зерноток), Крижановская Л.А(административное здание),ИП Антонов П.В.(ИП Антонов П.В. (Магазин)),ООО А/ф ТАН(ООО А/ф ТАН  (бригада))Администрация Гуково-Гнилушанского СП(Администрация Гуковогнилушевского СП),ООО "Ремонтно-Строительное Предприятие"(Котельная школы х.Гуково),ИП Бутко,Сад тов-во "Заря", ИП Козленков,МУЗ ЦРБ,МУК Гуково-Гнилушевский СДК,ФПС ФГУП "Почта России",МОУ Гуково-Гнилушанская СОШ,Местная религиозная организация православный приход храма святителя Николая х. Гуково Красносулинского района Ростовской области Шахтинской Епархии Русской Православной Церкви ,х.Гуково,х.Калиновка,х.Марс 3 категория.</t>
  </si>
  <si>
    <t>ПС 110 кВ Г2</t>
  </si>
  <si>
    <t>ВЛ 6 кВ Красный партизан</t>
  </si>
  <si>
    <t>ИП Жраков,КФХ Воловикова,Администрация Ковалёвского СП,ООО "Ремонтно-Строительное Предприятие"(Котельная школы х.Платово),ООО Изумруд(ООО Изумруд (гараж,СТФ, Дригада)),ИП Наконечный,Ростовский филиал ФГУ  "Росгранстрой",ИП Попова,ООО Тавуш(Кафе  ОАЗИС),МУЗ ЦРБ,Астахова Ирина Олеговна(Помещение, назначение: нежилое. Номера на поэтажном плане: 1,2. Этаж: 1),УФПС ФГУП "Почта России",МОУ Платовская СОШ,х.В.Ковалевка,х.Н.Ковалевка,х.Платово 3 категория</t>
  </si>
  <si>
    <t>ВЛ 6 кВ Платово</t>
  </si>
  <si>
    <t>ПС 110 кВ Ш8</t>
  </si>
  <si>
    <t xml:space="preserve">Л-815 </t>
  </si>
  <si>
    <t xml:space="preserve">Л-818 </t>
  </si>
  <si>
    <t>ООО "ЕЭС-Гарант" (Свердловский ф-л) ЗЭС, 'РО УПР-Е РАЗВИТИЯ СИСТЕМ ВОДОСНАБЖЕНИЯ, 'ПАО "Газпром газораспределение Ростов-на-Дону", 'ООО "РУСЬ", 'ФГУП "Почта России", 'ФГУП "Почта России", 'Шульгина Татьяна Ивановна, 'Сулименко Любовь Иннокентьевна, 'Савченко Татьяна Борисовна, 'ИП Николаюк Людмила Анатольевна, 'ООО "Престиж", 'Алексеева Юлия Ивановна, 'Хлопонин Игорь Петрович, 'ООО "ДОРСТРОЙ-ИНФОРМ", 'ПАО "Ростелеком", 'Южный фил. РОСТЕЛЕКОМ, 'Лысенко Сергей Владимирович, 'Нежидов Александр Викторович, 'ИП Петюнас Виктор Викторович, '"Общество с ограниченной ответственность ю ""Группа компаний ""Вега""", 'Зиннер Ольга Сергеевна, 'Ткачев Эдуард Анатольевич, 'Крестоношин Сергей Владимирович FKREST@YANDEX.RU, 'МБУК "Межпоселенч-ая центр.библиотека", 'МБУЗ "РБ" г.Красный Сулин и Кр.Сул.р-н, 'Адм-ция Пролетарского с/п., 'МБУК "Пролетарский СДК", 'МБОУ Пролетарская СОШ, 'МБУ ДО РЦВР, '"ЦСО ГПВиИ", 'УЗИО МЗ Красносулинского р-на, 'ИП Альшенко Дмитрий Николаевич, 'Бойцова Елена Михайловна, 'Южная Сетевая Компания, 'АО "Донэнерго" Население  х.М.Гнилушка, х.Пролетарка, х.Прохоровка 3 категория</t>
  </si>
  <si>
    <t>ПС 110 кВ С2</t>
  </si>
  <si>
    <t>ВЛ 6 кВ Пролетарка</t>
  </si>
  <si>
    <t>АО "Региональные дороги", 'ПАО "Газпром газораспределение Ростов-на-Дону", 'ИП Глава КФХ Мирошниченко Юрий Александрови, 'ООО " Хлебороб", 'ИП Беденко Алексей Анатольевич, 'Акционерное общество "Газпром энергосбыт, 'ПАО «ТНС энерго Кубань», 'Могилевич Евгений Ильич, 'ИП Кравцов Евгений Алексеевич, 'Кондрахин Дмитрий Валерьевич, 'ИП Сахно Вадим Иванович, 'ИП Оверченко Дмитрий Юрьевич, 'Доскалов Сергей Анатольевич, 'Адм-ция Пролетарского с/п., 'МКУ "УМЗ" , 'Куликов Е.А., Население х.Клевцов,х.Пушкин 3 категория</t>
  </si>
  <si>
    <t>ВЛ 6 кВ Пушкино</t>
  </si>
  <si>
    <t>ООО "ЕЭС-Гарант" (Свердловский ф-л) ЗЭС, 'РО УПР-Е РАЗВИТИЯ СИСТЕМ ВОДОСНАБЖЕНИЯ, 'ПАО "Газпром газораспределение Ростов-на-Дону", 'ООО "Пригородное", 'ИП Глава КФХ Неведров Виктор Васильевич, 'ФГУП "Почта России", 'ООО "Карат", 'ИП глава (КФХ) Торопкова Татьяна Владимировна, 'ООО "Глобус", 'КФХ Чесноков Валерий Александрович, 'ООО "Ударник", 'Мирошниченко Александр Васильевич, 'Юндина Наталия Александровна, 'Южный фил. РОСТЕЛЕКОМ, 'ПАО "Ростелеком", 'ООО "ЛУКОЙЛ-ЭНЕРГОСЕТИ", '"ПрофСервисТрейд", 'Мирошниченко Александр Васильевич, 'Доенко Анатолий Михайлович, 'Петраков Роман Вячеславович, 'Бунчужная Л.В., '"Герц", 'ООО "РОСЬ", 'Маслова Наталья Сергеевна, 'ИП Паханьян Давид Манукович, 'ИП Мирошниченко Александр Александрович, 'Межмуниципальный отдел МВД России "Красносулинский", 'ГБУСОН РО"Красносулинский СДИПИ ", 'МБУЗ "РБ" г.Красный Сулин и Кр.Сул.р-н, 'ФГУП Госкорпорация по ОрВД филиал Аэронавигация Юга, 'Адм-ция Ударниковского с/п., 'МБОУ Ударниковская СОШ, 'МБДОУ "Детский сад №4 "Калинка", 'Мирошниченко Д.А., Население п. Пригородный, п. Черевково, п. Первомайский 3-я категория</t>
  </si>
  <si>
    <t>ВЛ 6 кВ Ударник</t>
  </si>
  <si>
    <t>Кр.Сулинский РЭС(ПС 110 кВ Карьер),ООО "Новая энергосбытовая компания"(Донуголь),3 категория.</t>
  </si>
  <si>
    <t>ПС 110 кВ ЩБЗ</t>
  </si>
  <si>
    <t>КЛ 6 кВ Карьер</t>
  </si>
  <si>
    <t>ООО "НЭК"(Обуховский щебзавод) 3 категория.</t>
  </si>
  <si>
    <t>КЛ 6 кВ Завод</t>
  </si>
  <si>
    <t>Евлахов Андрей Леонидович, ООО "Экострой-Дон", ООО "АгроCоюз Юг Руси", Южный фил. РОСТЕЛЕКОМ, МБУ  здравохранения ЦРБ Октябрьского района РО, Сбербанк России, Администрация Коммунарского сельского поселения, МУК Коммунарского сельского поселения" Красногорняцкий сельский Дом культуры", МБОУ СОШ №23, МБДОУ  детский сад  №43 "Теремок", МБДОУ  детский сад № 45 "Ласточка", РО УПР-Е РАЗВИТИЯ СИСТЕМ ВОДОСНАБЖЕНИЯ, ООО "Торговый дом Фавор", ООО "Людмила  плюс", ИП Погребная Елена Анатольевна, ООО "Генератор", Буздников,
АО по газификации и эксплуатации газового хозяйства "Шахтымежрайгаз", Космин Юрий Леонидович, 
Гурьев Алексей Валерьевич, Едаменко Дмитрий Аркадьевич, ИП Петрова Галина Алексеевна, Ищенко Евгений Николаевич, Кравцов Игорь Леонидович, Тодерико Игорь Юрьевич, ИП Беньяминов А.В., ИП Денисенко Максим Юрьевич, ООО ФЛЭШ, Мачернюк Александр Владимирович, ЭнергоРОК-1, ООО Т-Транс, ИП Королев Николай  Николаевич, Бальзак Анатолий Викторович, ООО "Юг-Сервис", Багдасарян Карине Аршаковна, "СПЕКТР"/ОДН, ООО Энергосбыт Юга (ХН Ростовэнерго), ООО ПрофСервисТрейд, ЕЭС-Гарант(Свердловский филиал) ЗЭС,  п.Новосветловский, п.Красногорняцкий, РП Каменоломни (частично), быт 3 категория.</t>
  </si>
  <si>
    <t>ПС 110 кВ Ш16</t>
  </si>
  <si>
    <t>КВЛ 10 кВ Совхоз</t>
  </si>
  <si>
    <t>ЗАО РСС, Интер-Транс, Морозов Н.Н. 3 категория.</t>
  </si>
  <si>
    <t>КВЛ 10 кВ ЦАРМ</t>
  </si>
  <si>
    <t>Юридические лица, Физ. лица п. Каменоломни</t>
  </si>
  <si>
    <t>Л-1608</t>
  </si>
  <si>
    <t>ПС 35 кВ Ш23</t>
  </si>
  <si>
    <t>Л-2307</t>
  </si>
  <si>
    <t>Л-2314</t>
  </si>
  <si>
    <t>ИП Глава КФХ Луганцев Д.Н., ИП Глава КФХ  Старцев Владимир Александрович, ИП глава КФХ Ершов Александр Юрьевич, ИП Глава КФХ Сорокин В.Б., Южный фил. РОСТЕЛЕКОМ, МБУ  здравохранения ЦРБ Октябрьского района РО, ФГУП"Почта России", Администрация Мокрологского сельского поселения, МУК Октябрьского района  "Новозарянский сельский Дом культуры", РО УПР-Е РАЗВИТИЯ СИСТЕМ ВОДОСНАБЖЕНИЯ, ООО "Парадокс", Сорокина Инна Николаевна, ПАО "Газпром газораспределение Ростов-на-Дону ", ИП Минин Вячеслав Викторович, Мамедов Елхан Талех Оглы, ООО МУ"Борей", ИП Чобанян Александр Сергеевич, ООО "МТС ЭНЕРГО", Акционерное общество"Газпром энергосбыт", х.Атлантово, х.Коммуна, х.Мокрый Керчик, х.Мокрый Лог 3 категория.</t>
  </si>
  <si>
    <t>ПС 110 кВ Ш36</t>
  </si>
  <si>
    <t>ВЛ 10 кВ Зерновой</t>
  </si>
  <si>
    <t>ИП Глава КФХ Джалашян Ерванд Михайлович, ИП Глава КФХ Шепилов В.А., ИП Глава КФХ Анешкин Роман Васильевич, Южный фил. РОСТЕЛЕКОМ, МБУ  здравохранения ЦРБ Октябрьского района РО, ФГУП"Почта России", Администрация Керчикского сельского поселения, МУК Керчикского сельского поселения" Керчикский сдк, МБДОУ   детский сад №8 "Петушок", РО УПР-Е РАЗВИТИЯ СИСТЕМ ВОДОСНАБЖЕНИЯ, ИП Годунова Людмила Александровна, Акопян Грачик Вагинакович, Шаповалов Павел Юрьевич, Точиев Ибрагим Юнусович, Горелов Сергей Сергеевич, ИП Юрков Анатолий Викторович, Шаповалов Евгений Юрьевич, ИП Фёдорова Екатерина Ильинична, Кукава Вахтанг Иродионович, Кичков Михаил Сергеевич, ИП Ивашина Елена Викторовна, ГБУ РО "Октябрьская районная СББЖ", Пирогов Евгений Андреевич, Галимов Р.Н., ООО ПрофСервисТрейд, ИП Глава КФХ Луганцев Д.Н., х. Бахмутовка, Мясосовхоз 3 категория.</t>
  </si>
  <si>
    <t>ВЛ 10 кВ Мясосовхоз</t>
  </si>
  <si>
    <t>ИП Глава КФХ Шаповалов Вячеслав Павлович, МБУ  здравохранения ЦРБ Октябрьского района РО, Сбербанк России, ФГУП"Почта России", Администрация Керчикского сельского поселения, МУК Керчикского сельского поселения" Керчикский дк, МБОУ СОШ №1, МБДОУ   детский сад №25 "Солнышко", РО УПР-Е РАЗВИТИЯ СИСТЕМ ВОДОСНАБЖЕНИЯ, ИП Пертия Нугзари Викторович, Акопян Грачик Вагинакович, Горелов Сергей Сергеевич, ИП Долгих Наталья Юрьевна, ИП Буримов Александр Сергеевич, Куликов Олег Игоревич, ООО Энергосбыт Юга (ХН Ростовэнерго), ОРТПЦ, х.В.Бахмутовка, х.Залужного, х.Керчик-Савров 3 категория.</t>
  </si>
  <si>
    <t>ВЛ 10 кВ Центр</t>
  </si>
  <si>
    <t>ГУП РО УРСВ, КФХ Солонцов Е.И., ЗАО "РоСС"  3 категория.</t>
  </si>
  <si>
    <t>ПС 110 кВ Ш46</t>
  </si>
  <si>
    <t>КЛ 6 кВ ШРМЗ-2</t>
  </si>
  <si>
    <t>ООО "ГрандРЕСУРС" 3 категория.</t>
  </si>
  <si>
    <t>КЛ 6 кВ  Производство-1</t>
  </si>
  <si>
    <t>КЛ 6 кВ Производство-2</t>
  </si>
  <si>
    <t>ООО "КЭС" (ООО "Индюшкин двор") здания бытовых и производственых помещений 3 категория.</t>
  </si>
  <si>
    <t>КЛ 6 кВ Промбаза</t>
  </si>
  <si>
    <t>ООО "Энергоэффект" (ООО "Химпэк") 3 категория.</t>
  </si>
  <si>
    <t>ПС 110 кВ Ш6</t>
  </si>
  <si>
    <t>КЛ 10 кВ РП1-1</t>
  </si>
  <si>
    <t>ООО ЕЭС-Гарант Удмурдский филиал (ООО БТК-Текстиль) 3 категория.</t>
  </si>
  <si>
    <t>КЛ 10 кВ РП2-1</t>
  </si>
  <si>
    <t>КЛ 10 кВ РП2-2</t>
  </si>
  <si>
    <t>КЛ 10 кВ РП1-2</t>
  </si>
  <si>
    <t>КЛ 10 кВ РП5-1</t>
  </si>
  <si>
    <t>КЛ 10 кВ РП6-1</t>
  </si>
  <si>
    <t>КЛ 10 кВ РП6-2</t>
  </si>
  <si>
    <t>Л-607</t>
  </si>
  <si>
    <t>Л-612</t>
  </si>
  <si>
    <t>Л-622</t>
  </si>
  <si>
    <t>Л-661</t>
  </si>
  <si>
    <t>ООО "Шахтинский кирпичный завод"  3 категория.</t>
  </si>
  <si>
    <t>КЛ 6 кВ  Кирпичный-2</t>
  </si>
  <si>
    <t>Морозов Виктор Васильевич, 'ООО "Соколовское", 'ПАО «ТНС энерго Кубань», 'Ванян Самвел Ашотович, 'Арзуманова М.Ш., 'Департамент ГХ, 'АО "Управление перспективных технологий", 'Марьина Валентина Петровна, 'ИП Храпов Алексей Владимирович,  'ИП Храпов Алексей Владимирович, 'ИП Храпов Алексей Владимирович, 'ИП Глава КФХ Островский Борис Александрович, 'ООО "Аква-Углерод", 'ООО "Соколовское", Население п.Аютинский 3 категория.</t>
  </si>
  <si>
    <t>ПС 110 кВ Ш9</t>
  </si>
  <si>
    <t>ВЛ 6 кВ Орошение</t>
  </si>
  <si>
    <t>ООО "КЭС"(Новороссийский прокатный завод) 3 категория.</t>
  </si>
  <si>
    <t>КВЛ 6 кВ Ломпром 1</t>
  </si>
  <si>
    <t>"Донской камень" (карьер) 3 категория.</t>
  </si>
  <si>
    <t>КЛ 6 кВ Венствол-1</t>
  </si>
  <si>
    <t xml:space="preserve"> СНТ "Ивушка" 1 Дачи
 Исбатов З.З. 1 Магазин
 Евтушенко Д. О. 1 Нежилое здание
 Гурина Наталья Дмитриевна 1 Торговые ряды
 Гурина Наталья Дмитриевна 2 Гурина
 ИП Сахоян Э.С. 6 Здание магазина
 Рябошапкин Р.Н. 1 Магазин
 Веревкин С.В. 1 Нежилое помещение
 Зарганян Алина Альбертовна 1 Жилой дом
 Свеженцев В.В. 2 Нестационарные торговые объекты
 Ткачева Ю.Ю. 1 Здание кафе
 Ткачева Ю.Ю. 2 здание магазина
 ООО "Либрам" 1 Табло отображения информации
 ОАО "Фармация" 5 Аптека № 197
 ОАО "Фармация" 5 Аптека № 197
 Дрябина В.В. 1 гараж
 Абасян В.М. 1 торговый павильон
 ПАО "Ростелеком" 30 АТС
 Кубышкина Е.В. 1 магазин
 ООО "МагнитЭнерго" 73 ММ "Крафтлайнер"/МК"Бухарский" (Земельный участок)
 ООО "Газпром энергосбыт" 1 АГНКС-1
 ООО "МАК-Лоджистик" 2 здание торговых павильонов
</t>
  </si>
  <si>
    <t>Л-905</t>
  </si>
  <si>
    <t xml:space="preserve"> Касюк Л.В. 1 Магазин
 ИП Пестов О.В. 1 Магазин " Хозтовары "
 ИП Рубашкина Е.С. 1 Магазин"Елена"
 ИП Яровая Д.А. 1 Нежилое здание
 СНТ "Ивушка" 1 Дачи
 Исбатов З.З. 1 Магазин
 Евтушенко Д. О. 1 Нежилое здание
 Гурина Наталья Дмитриевна 1 Торговые ряды
 Гурина Наталья Дмитриевна 2 Гурина
 ИП Сахоян Э.С. 6 Здание магазина
 Рябошапкин Р.Н. 1 Магазин
 Веревкин С.В. 1 Нежилое помещение
 Зарганян Алина Альбертовна 1 Жилой дом
 Свеженцев В.В. 2 Нестационарные торговые объекты
 Ткачева Ю.Ю. 1 Здание кафе
 Ткачева Ю.Ю. 2 здание магазина
 ООО "Либрам" 1 Табло отображения информации
 ОАО "Фармация" 5 Аптека № 197
 ОАО "Фармация" 5 Аптека № 197
 Дрябина В.В. 1 гараж
 Абасян В.М. 1 торговый павильон
 ПАО "Ростелеком" 30 АТС
 Кубышкина Е.В. 1 магазин
 ООО "МагнитЭнерго" 73 ММ "Крафтлайнер"/МК"Бухарский" (Земельный участок)
 ООО "Газпром энергосбыт" 1 АГНКС-1
 ООО "МАК-Лоджистик" 2 здание торговых павильонов
 ИП Гуковский А.А. 1 Земельный участок
 ИП Гуковский С.А. 1 Мукомольный цех
 ИП Гуковский С.А. 2 Административное здание
</t>
  </si>
  <si>
    <t>Л-913</t>
  </si>
  <si>
    <t xml:space="preserve"> Дрябина В.В. 1 гараж
 Абасян В.М. 1 торговый павильон
 ПАО "Ростелеком" 30 АТС
 Кубышкина Е.В. 1 магазин
</t>
  </si>
  <si>
    <t>Л-923</t>
  </si>
  <si>
    <t xml:space="preserve"> Бахрамова Надежда Владимировна 2 Магазин
 Касюк Л.В. 1 Магазин
 ИП Пестов О.В. 1 Магазин " Хозтовары "
 ИП Рубашкина Е.С. 1 Магазин"Елена"
 ИП Яровая Д.А. 1 Нежилое здание
 СНТ "Ивушка" 1 Дачи
 Исбатов З.З. 1 Магазин
 Евтушенко Д. О. 1 Нежилое здание
 Гурина Наталья Дмитриевна 1 Торговые ряды
 Гурина Наталья Дмитриевна 2 Гурина
 ИП Сахоян Э.С. 6 Здание магазина
 Рябошапкин Р.Н. 1 Магазин
 Веревкин С.В. 1 Нежилое помещение
 Зарганян Алина Альбертовна 1 Жилой дом
 Свеженцев В.В. 2 Нестационарные торговые объекты
 Ткачева Ю.Ю. 1 Здание кафе
 Ткачева Ю.Ю. 2 здание магазина
 ООО "Либрам" 1 Табло отображения информации
 ОАО "Фармация" 5 Аптека № 197
 ОАО "Фармация" 5 Аптека № 197
 Дрябина В.В. 1 гараж
 Абасян В.М. 1 торговый павильон
 ПАО "Ростелеком" 30 АТС
 Кубышкина Е.В. 1 магазин
 ООО "МагнитЭнерго" 73 ММ "Крафтлайнер"/МК"Бухарский" (Земельный участок)
 ООО "Газпром энергосбыт" 1 АГНКС-1
 ООО "МАК-Лоджистик" 2 здание торговых павильонов
 ИП Гуковский А.А. 1 Земельный участок
</t>
  </si>
  <si>
    <t>Л-925</t>
  </si>
  <si>
    <t xml:space="preserve"> ООО "Альфа-М" 12 Нежилое помещение
 ООО "Колесо" 1 Цех по ремонту эл.двигателей
</t>
  </si>
  <si>
    <t>ПС 35 кВ  Ш11</t>
  </si>
  <si>
    <t xml:space="preserve"> Хорсиев Б.С. 1 Магазин " Тара "
 Баусова И. В. 2 Здание магазина
 Миюц Д.В. 1 Объект незавершенного строительства
 ООО "Альфа-М" 12 Нежилое помещение
 ООО "Колесо" 1 Цех по ремонту эл.двигателей
 ООО "Пирамида" 1 Промплощадка ш.Юбилейная
</t>
  </si>
  <si>
    <t>Л-1117</t>
  </si>
  <si>
    <t>СПК "Краснокутский", ООО "Краснокутское", ИП Глава КФХ  Адаменко Василий Иванович, Южный фил. РОСТЕЛЕКОМ, МБУ  здравохранения ЦРБ Октябрьского района РО, Сбербанк России, ФГУП"Почта России", Администрация Краснокутского сельского поселения, Администрация Краснокутского сельского поселения, МУК Краснокутского сельского поселения "Краснокутский сельскийДом культуры", МБОУ СОШ №26, МБДОУ  детский сад  №26 "Колосок", ИП Семенко Оксана Дмитриевна, ИП Яцкова Людмила Анатольевна, Оганесян Радик Рубенович, х.Красный Кут, х.Новогригорьевка 3 категория.</t>
  </si>
  <si>
    <t>ПС 35 кВ Ш12</t>
  </si>
  <si>
    <t>ВЛ 6 кВ Россия</t>
  </si>
  <si>
    <t>Коваленко Олег Николевич, ИП Малов Валерий Петрович, ИП Глава КФХ  Никитин Владимир Григорьевич, ИП Глава КФХ Никитин Владимир Григорьевич, ИП Глава КФХ Мокриков В.И., Южный фил. РОСТЕЛЕКОМ, МБУ  здравохранения ЦРБ Октябрьского района РО, Администрация Краснокутского сельского поселения, МУК Коммунарского сельского поселения" Красногорняцкий сельский Дом культуры", МБОУ ООШ№19, РО УПР-Е РАЗВИТИЯ СИСТЕМ ВОДОСНАБЖЕНИЯ, Авдиев Мамед Алеевич, ПТПО "Октябрьское", ИП Грибенников Сергей Алексеевич, ИП Гайворонский Виктор Александрович, Совхоза-10, 3 категория.</t>
  </si>
  <si>
    <t>КВЛ 6 кВ Совхоз-10</t>
  </si>
  <si>
    <t xml:space="preserve"> АО "Донаэродорстрой" 1 Нежилое. Административное здание</t>
  </si>
  <si>
    <t>ПС 35 кВ  Ш12</t>
  </si>
  <si>
    <t>Л-1215</t>
  </si>
  <si>
    <t xml:space="preserve"> ИП Дудаева С.И. 1 Жилой дом со встроенным магазином</t>
  </si>
  <si>
    <t>Л-1222</t>
  </si>
  <si>
    <t xml:space="preserve"> Пеленис В.Ю. 1 Здание магазина и кафе
 ИП Недогонов Максим Александрович 6 Магазин
 ИП Недогонов Максим Александрович 6 Магазин
 ИП Даллари Оник Вагикович 4 Земельный участок
 ООО "МагнитЭнерго" 23 ММ "Совхозный"
</t>
  </si>
  <si>
    <t>Л-1232</t>
  </si>
  <si>
    <t xml:space="preserve"> АО "Шахтымежрайгаз" 32 К С - 59 (ГРП-20)
 ИП Пасхалиди Ю.Ю. 1 Микрорайонный рынок
 ИП Савинцева М.М. 1 Магазин "Нинель "
 ИП Савинцева М.М. 1 Магазин "Нинель "
 ИП Дудаева С.И. 1 Жилой дом со встроенным магазином
 Пеленис В.Ю. 1 Здание магазина и кафе
 ИП Недогонов Максим Александрович 6 Магазин
 ИП Недогонов Максим Александрович 6 Магазин
 ИП Даллари Оник Вагикович 4 Земельный участок
 ООО "МагнитЭнерго" 23 ММ "Совхозный"
 АО "ИКС 5 Недвижимость" 2 Универсальный магазин
</t>
  </si>
  <si>
    <t>Л-1234</t>
  </si>
  <si>
    <t>Геворкян Рафаел Сергеевич(часть производственного корпуса с подвалом) 3 категория.</t>
  </si>
  <si>
    <t>ПС 35 кВ Ш13</t>
  </si>
  <si>
    <t>КЛ 10 кВ Мадлена</t>
  </si>
  <si>
    <t>"Мегаполис" ГБПОУ  РО "Дон-Текс"(здание училища), Нестеренко, Миф-1, БС Шахты-Кирпичная 3 категория.</t>
  </si>
  <si>
    <t>КЛ 10 кВ Обувная фабрика-3</t>
  </si>
  <si>
    <t>Л-1322</t>
  </si>
  <si>
    <t>Л-1335</t>
  </si>
  <si>
    <t>Л-1338</t>
  </si>
  <si>
    <t>ПС 35 кВ Ш15</t>
  </si>
  <si>
    <t>Л-1507</t>
  </si>
  <si>
    <t>Афанасьев Михаил Михайлович, ИП Куповых Ирина Александровна, Барсуков Сергей Сергеевич, ООО ГазДонГрупп, Абрамов Юрий Иванович, ООО "Алата", ООО ИЗУМРУД, Яриков Евгений Вячеславович, ООО Трансминерал, Зверева Ирина Александровна, ФГБУ ЦЖКУ Минобороны России, 
Донаэродорстрой СУ-869, ООО "Автопарк", АО Донэнерго ШМЭС, ООО "МТС ЭНЕРГО", Совхоза-7 3 категория.</t>
  </si>
  <si>
    <t>ВЛ 6 кВ АБЗ</t>
  </si>
  <si>
    <t>Итого по энергорайону «Шахтинский»  (входит в энергорайон «КС Платовское»)</t>
  </si>
  <si>
    <t>Итого по ЗЭС</t>
  </si>
  <si>
    <t>ВЭС</t>
  </si>
  <si>
    <t>АО "Зимхлебопродукт"</t>
  </si>
  <si>
    <t>ПС 110 кВ Василевская</t>
  </si>
  <si>
    <t>ВЛ 10 кВ №12 Новый элеватор</t>
  </si>
  <si>
    <t>ГУП РО "РостовАвтоДор"</t>
  </si>
  <si>
    <t>ВЛ 10 кВ №15 АБЗ</t>
  </si>
  <si>
    <t>ООО "ДГН", ООО "Петва", ООО "Мелиоратор", х.Ильичев</t>
  </si>
  <si>
    <t>ВЛ 10 кВ №16 х.Ильичев</t>
  </si>
  <si>
    <t>Юридические лица, Физ. лица п. Зимовники</t>
  </si>
  <si>
    <t>ЖБК-100</t>
  </si>
  <si>
    <t>ПС 110 кВ ВдПТФ</t>
  </si>
  <si>
    <t>ВЛ 10 кВ №12 ООО "ПЭС"</t>
  </si>
  <si>
    <t>Юридические лица, физические лица г. Волгодонск    (пос Солнечный)</t>
  </si>
  <si>
    <t xml:space="preserve">Левченко Александр Николаевич
ИП Царенко Наталья Оллеровна
Галеян Араик Дереникович
Николина Елена Валентиновна
ООО "ПраймТелеком Юг"
ИП Косивцова Вера Леонидовна
Прокопенко Александр Валерьевич
Пичугин Александр Александрович
Струков Александр Олегович
Балмин Владимир Владимирович
Кремнев Алексей Юрьевич
ИП Царенко Наталья Оллеровна
Мамулян Артур Агабекович
Шлеенкова Татьяна Степановна
ИП Усов Алексей Алексеевич
Галеян Араик Дереникович
Шуваева Юлия Даниловна
Шуваева Юлия Даниловна
ПАО "Сбербанк России"
ИП Царенко Наталья Оллеровна
</t>
  </si>
  <si>
    <t>ПС 110 кВ Водозабор</t>
  </si>
  <si>
    <t xml:space="preserve">ООО "ЮСК" (ул.Ленина,60, узел связи)
ООО "Энерготранс" (дп. Ветеран,, СНТ "Ветеран")
ООО "Энерготранс" (сх."Лазоревый", Административное здание )
Шаповалова Анна Анатольевна
Терехова Зоя Георгиевна
Мамедова Евгения Александровна
Елкин Вячеслав Михайлович
Лаптев Евгений Михайлович
ИП Краева Алла Владимировна
ИП Ташлюкович Наталья Сергеевна
ИП Забазнов Евгений Александрович
ООО "Автомир"
Недогонов Александр Иванович
ООО "Спорт-Туризм"
ИП Комардин Павел Николаевич
Радостев Вячеслав Егорович
Соловьев Игорь Вячеславович
ООО "Сплит Сервис"
Филиал ПАО "Газпром газораспределение Ростов-на-Дону" в г. Волгодонск
Скутнева Юлия Игоревна
Замятин Александр Владимирович
Агафонов Александр Анатольевич
ИП Балыш Татьяна Леонидовна
Жизненко Руфина Фауатовна
ИП Хусаинова Яна Николаевна
ООО "УК ШОЛОХОВСКАЯ"
ООО "Ломбард "СРОЧНЫЙ""
ООО "Строительные материалы"
Елкин Вячеслав Михайлович
Лобкарева Мария Ивановна
Меликян Наталья Алексеевна
Комитет по физической культуре и спорту города Волгодонска
Кривчиков Сергей Юрьевич
Подколзина Галина Владимировна
Санжаков Денис Анатольевич
ИП Пименова Марина Павловна
ИП Леонченко Валерий Николаевич
ИП Морозова Лидия Ивановна
Кольцова Галина Борисовна
Бергер Нелли Игоревна
Бордунова Полина Александровна
ИП Бородина Лолита Александровна
ИП Мишкин Александр Викторович
ИП Буток Елена Николаевна
ИП Евсюков Виталий Анатольевич
ООО "Энергосбыт Юга" (ул. 2-я Бетонная, 21, Крытый рынок сельхозпродукции)
ИП Скворцов Алексей Иванович
ИП Евсюков Виталий Анатольевич
ИП Зайченко Сергей Викторович
ИП Евсюков Виталий Анатольевич
ПАО "Сбербанк России"
ИП Евсюков Виталий Анатольевич
ООО "Альфа-М"
ООО Стоматологическая фирма "Карат"
ООО "Зоренька"
Делидон Алексей Николаевич
ООО "Марком"
ООО "Гринтэк"
ИП Евсюкова Мария Анатольевна
ИП Стадникова Лидия Николаевна
ООО "Луч"
ООО "Вол-Мет"
ООО "Донской привоз"
ООО Завод нестандартного оборудования "Импульс"
Удмуртский филиал ООО «ЕЭС-Гарант»
ООО "Стройцентр"
ИП Курдубан Александр Владимирович
ИП Остапишин Алексей Валерьевич
ИП Буток Елена Николаевна
Ковалев Сергей Васильевич
ООО "Максимус"
ООО "Энергосбыт Юга" (ул. Морская, 29, Автовокзал)
ООО "Альфа-М"
ИП Колесникова Зинаида Стефановна
ООО "Радеж"
ООО "Вол-Мет"
ООО "КЭС" (ул. Морская, 62, ММ "Кармелитовый")
Колосова Елена Витальевна
ИП Колосов Владимир Михайлович
ПАО "ТНС энерго Ростов-на-Дону" ВМО
ООО "Авалон-П"
ИП Гринько Роман Николаевич
ООО "Марком"
Молотникова Мария Николаевна
"Медико-санитарная часть №5" ФГБУЗ "Новороссийский клинический центр Федерального медико-биологического агенства"
ПАО "Сбербанк России"
Бондарь Андрей Николаевич
ИП Усов Алексей Алексеевич
Мурадов Хаяладдин Али-Оглы
Фадеева Наталия Андреевна
Тедеева Татьяна Денисовна
ПГСК "Железнодорожник"
ООО "Альфа-М"
ООО "Альфа-М"
</t>
  </si>
  <si>
    <t>ПС 110 кВ Добровольская</t>
  </si>
  <si>
    <t xml:space="preserve">Терехова Зоя Георгиевна
Мамедова Евгения Александровна
Елкин Вячеслав Михайлович
Лаптев Евгений Михайлович
ИП Краева Алла Владимировна
ИП Ташлюкович Наталья Сергеевна
ИП Забазнов Евгений Александрович
ООО "Автомир"
Недогонов Александр Иванович
ООО "Спорт-Туризм"
ИП Комардин Павел Николаевич
Радостев Вячеслав Егорович
Соловьев Игорь Вячеславович
ООО "Сплит Сервис"
Филиал ПАО "Газпром газораспределение Ростов-на-Дону" в г. Волгодонск
Скутнева Юлия Игоревна
Замятин Александр Владимирович
Агафонов Александр Анатольевич
ИП Балыш Татьяна Леонидовна
Жизненко Руфина Фауатовна
ИП Хусаинова Яна Николаевна
ООО "УК ШОЛОХОВСКАЯ"
ООО "Ломбард "СРОЧНЫЙ""
ООО "Строительные материалы"
Елкин Вячеслав Михайлович
Лобкарева Мария Ивановна
Меликян Наталья Алексеевна
Комитет по физической культуре и спорту города Волгодонска
Кривчиков Сергей Юрьевич
Подколзина Галина Владимировна
Санжаков Денис Анатольевич
ИП Пименова Марина Павловна
ИП Леонченко Валерий Николаевич
ИП Морозова Лидия Ивановна
Кольцова Галина Борисовна
Бергер Нелли Игоревна
Бордунова Полина Александровна
ИП Бородина Лолита Александровна
ИП Мишкин Александр Викторович
ИП Буток Елена Николаевна
ИП Евсюков Виталий Анатольевич
ООО "Энергосбыт Юга" (ул. 2-я Бетонная, 21, Крытый рынок сельхозпродукции)
ИП Скворцов Алексей Иванович
ИП Евсюков Виталий Анатольевич
ИП Зайченко Сергей Викторович
ИП Евсюков Виталий Анатольевич
ПАО "Сбербанк России"
ИП Евсюков Виталий Анатольевич
ООО "Альфа-М"
ООО Стоматологическая фирма "Карат"
ООО "Зоренька"
Делидон Алексей Николаевич
ООО "Марком"
ООО "Гринтэк"
ИП Евсюкова Мария Анатольевна
ИП Стадникова Лидия Николаевна
ООО "Луч"
ООО "Вол-Мет"
ООО "Донской привоз"
ООО Завод нестандартного оборудования "Импульс"
Удмуртский филиал ООО «ЕЭС-Гарант»
ООО "Стройцентр"
ИП Курдубан Александр Владимирович
ИП Остапишин Алексей Валерьевич
ИП Буток Елена Николаевна
Ковалев Сергей Васильевич
ООО "Максимус"
ООО "Энергосбыт Юга" (ул. Морская, 29, Автовокзал)
ООО "Альфа-М"
ИП Колесникова Зинаида Стефановна
ООО "Радеж"
ООО "Вол-Мет"
ООО "КЭС" (ул. Морская, 62, ММ "Кармелитовый")
Колосова Елена Витальевна
ИП Колосов Владимир Михайлович
ПАО "ТНС энерго Ростов-на-Дону" ВМО
ООО "Авалон-П"
ИП Гринько Роман Николаевич
ООО "Марком"
Молотникова Мария Николаевна
"Медико-санитарная часть №5" ФГБУЗ "Новороссийский клинический центр Федерального медико-биологического агенства"
ПАО "Сбербанк России"
</t>
  </si>
  <si>
    <t>Л-15</t>
  </si>
  <si>
    <t xml:space="preserve">ИП Стадникова Лидия Николаевна
ООО "Луч"
ООО "Вол-Мет"
ООО "Донской привоз"
ООО Завод нестандартного оборудования "Импульс"
Удмуртский филиал ООО «ЕЭС-Гарант»
ООО "Стройцентр"
ИП Курдубан Александр Владимирович
ИП Остапишин Алексей Валерьевич
ИП Буток Елена Николаевна
Ковалев Сергей Васильевич
ООО "Максимус"
ООО "Энергосбыт Юга" (ул. Морская, 29, Автовокзал)
ООО "Альфа-М"
ИП Колесникова Зинаида Стефановна
ООО "Радеж"
ООО "Вол-Мет"
ООО "КЭС" (ул. Морская, 62, ММ "Кармелитовый")
Колосова Елена Витальевна
ИП Колосов Владимир Михайлович
ПАО "ТНС энерго Ростов-на-Дону" ВМО
</t>
  </si>
  <si>
    <t>филиал АО "Донэнерго" ВМЭС(Донэнерго)</t>
  </si>
  <si>
    <t>Л-5 Магнит</t>
  </si>
  <si>
    <t>ООО Романовский, ОТФ, с/адм, х.Моисеев, х.Романов, Школа, д/сад, ДК, библиотека, ЮТК, ГУУФПС</t>
  </si>
  <si>
    <t>ПС 110 кВ Дубовская</t>
  </si>
  <si>
    <t>ВЛ 10 кВ №3 х.Романов</t>
  </si>
  <si>
    <t>Газета"Светоч", Дубовскхлебопродукт, ИП, МТС, ОАО "ВымпелКом", Мобиком-Кавказ(ОАО Мегафон), Ростовская сотовая связь, с.Дубовское.</t>
  </si>
  <si>
    <t>КЛ 10 кВ №9 Элеватор</t>
  </si>
  <si>
    <t>ГУУФПС, ЮТК, ДК, библиотека, ИП Самойлова Л.Л., МУЗ ЦРБ, ОТФ, с/адм, СПК Веселовский, х.Адьянов, х.Веселый, школа.</t>
  </si>
  <si>
    <t>ВЛ 10 кВ №17 х.Адьянов</t>
  </si>
  <si>
    <t>ОАО "ЮТК", ЗАО Мегафон-Кавказ, РО АЭС, СПК Н-Жуковский, ОТФ, ст.Баклановская</t>
  </si>
  <si>
    <t>ПС 110 кВ Жуковская</t>
  </si>
  <si>
    <t>ВЛ 10 кВ №10 х.Бакланов</t>
  </si>
  <si>
    <t>Д/сад, СПК Н-Жуковский, ОТФ, ст.Жуковская</t>
  </si>
  <si>
    <t>ВЛ 10 кВ №14 Жуковская</t>
  </si>
  <si>
    <t>Жуковский участок, ИП Путрин, МУЗ ЦРБ, ОАО МТС, РО АЭС, СПК Н-Жуковский, ОТФ, ст.Жуковская, Школа, с/а, ДК, ЮТК, ГУУФПС</t>
  </si>
  <si>
    <t>ВЛ 10 кВ №22 Рыбхоз</t>
  </si>
  <si>
    <t>СПК Киселевкий, Быт(животноводческие точки), ИП Вагидов М.М., ИП глава к(ф)х Обинов А.К., ИП Исламов А.З., ИП Низиков А.В., ИП Фарахова Е.В., Заветинский РЭС, Зимов.почтамп, ИП Бондаренко, ИП Зайцева А.И., ИП Рублёва Е.Н., Киселевская с/а, МБОУ Киселевская СОШ, МБУЗ "ЦРБ" Заветинского района, МУК "Киселевский СДК", ОАО "Газпром газораспределение г. Ростов-на-Дону", ОАО ЮТК, ООО "Воронежсбыт", Заветинский РЭС(ПС 35 кВ Киселевская), Райпо, с.Киселевка, СПК Киселевкий, Жив.точки, СПК Киселевский, Быт(животноводческие точки), ИП глава к(ф)х Дадаев А.М., ИП глава к(ф)х Курбанов Х.Г., ИП глава к(ф)х Хунариков Р.С., ИП Хасанов С.З., СХП ООО "Северное", х.Лобов, Быт(живот. точки), Гражданин Кусиев А.С., ИП Чумаков АИ</t>
  </si>
  <si>
    <t>ПС 110 кВ Заветинская</t>
  </si>
  <si>
    <t>ВЛ 35 кВ Заветинская - Киселевская</t>
  </si>
  <si>
    <t xml:space="preserve">Быт, ИП Глав к(ф)х Юсупов С.Н., СХП "Федосеевское", Быт (животноводческие точки), МБУЗ "ЦРБ" Заветинского района, х.Андреев, Быт (животноводческие точки), ИП Абдуллаев С.А., ИП Гасанов Даудгаджи, Быт (животноводческие точки), ИП Абдуллаев С.А., ИП Гасанов Даудгаджи, МУП Заветинское ПЖКХ, ИП глава к(ф)х Абрамов Г.Н., ИП Кривичев В.И., ИП Недоводов А.А., Кичкинская с/а, МБОУ Кичкинская СОШ, МБУЗ "ЦРБ" Заветинского района, МБУК "Кичкинский СДК", МУП "Заветинское ПЖКХ"(МУП  "Заветинское ПЖКХ"), МУП Заветинские теплосети, ОАО ЮТК, РУПС, с.Кичкино, Водоснабжение, Зим.почта, МБУЗ "ЦРБ" Заветинского района, МБУК "Федосеевский СДК", ОАО ЮТК, ОРТПЦ, с.Федосеевка, СПК Федосеевский, Федосеевская с/п, МБУЗ "ЦРБ" Заветинского района, СПК Федосеевский, х.Свободный, Адм.Федосеевского СП, Водоснабжение, ИП глава к(ф)х Бицаев А.И., СПК Федосеевкий, х.Воротилов, Быт Федосеевка, ГКУ РО "ППС" РО(ГКУ РО "ППС"РО), Заветинский РЭС, ИП Бибулатова А.Д., ИП Жуков, ИП Мудрая, МБОУ Федосеевская СОШ, МУП Заветинские теплосети, СПК Федосеевский </t>
  </si>
  <si>
    <t>ВЛ 35 кВ Заветинская - Кичкинская</t>
  </si>
  <si>
    <t xml:space="preserve">КФХ-6шт, Почта, школа,медпункт, узел связи, клуб, х.Упразно-Кагальник, Кастырский, Богоявленская адм. почта, школа, медпункт, узел связи, ст. Богоявленская, КФХ-3шт,ООО "Дон", ООО Донагропол, кфх-1, КФХ-4шт, Донагропол, х.Савельев, х.Новая жизнь, школа, медпункт, клуб, уз.связи, Гапкин адм.школа, медпункт, почта, уз.связи, СПК "Гапкинский", х.Гапкин, КФХ-8шт, х.Лисичкин, ИП Десятов С.М., ГНС 2, АО "Николаевский рыбхоз, ИП Измалков С.Н. </t>
  </si>
  <si>
    <t>ПС 110 кВ КГУ</t>
  </si>
  <si>
    <t>ВЛ 35 кВ КГУ - Богоявленская</t>
  </si>
  <si>
    <t>Меллир. винзавод, КФХ-2, *ФБУ "Азово-Донская бассейновая администрация" (52)(НДРГС), *ООО "Ведерники"(3146)(ООО "Ведерники"), Почта, школа, узел связи, ДК, х.Ведерники, пос.Лесной</t>
  </si>
  <si>
    <t>КВЛ 10 кВ №24 х.Ведерников</t>
  </si>
  <si>
    <t xml:space="preserve">К/Х Труд(кр. хозяйства), ДФ ФГБУ "Управление Ростовмелиоводхоз"(НС-3Ха), ОАО Цимлянский(СПК Цимлянское), х.Миронов, МУП ЖКХ(ЖКХ скважина), ОАО "Ростелеком" ф-л "Ростовэлектросвязь"(РУЭС), х.Новосадковка, школа, почта, сбкасса </t>
  </si>
  <si>
    <t>ПС 110 кВ Комаровская</t>
  </si>
  <si>
    <t>ВЛ 35 кВ Комаровская - Степная</t>
  </si>
  <si>
    <t>КФХ-1шт, Ростелеком, Мобиком Кавказ, х.Нижне-Журавский, Авил.адм., объек.отд.культ., КФХ-9шт, х.Авилов, Хрящи, КФХ-3шт, *ФБУ "Азово-Донская бассейновая администрация" (52)(НДРГС), почта, школа, медпунт, клуб, прочие, х.Н-Журавский, ЗАО Мобикомкавказ, кфх-5, проч, *ООО "МТС-Агропродукт"(219)(ООО "МТС-Агропродукт"), х.Базки, х.Кременск, школа, медпункт, *ОАО "АДНК"(11)(ОАО "Поток" Завод), КФХ-11шт., кфх-2, *ОАО "АДНК"(11)(ОАО "Поток" Техвода), Почта, школа, медпункт, Почта, школа, медпункт, х.В-Потапов, х-ра В-Кал.Н-Кал., КФХ-7шт.проч, Почта, школа, медпункт, х.Почтовский.</t>
  </si>
  <si>
    <t>ПС 110 кВ Константиновская</t>
  </si>
  <si>
    <t>ВЛ 35 кВ Константиновская-Н.Журавская</t>
  </si>
  <si>
    <t xml:space="preserve">ИП Трофимов Алексей Юрьевич
ИП Каргин Николай Николаевич
ИП Лысенко Юрий Николаевич
Литвинов Максим Евгеньевич
Скрипник Сергей Антонович
Лозовик Алексей Викторович
ИП Трофимов Алексей Юрьевич
Арутюнян Амаля Амлетовна
Зацепилова Наталья Николаевна
Каклюгина Людмила Александровна
Литвинова Галина Григорьевна
ИП Ромадин Михаил Евгениевич
</t>
  </si>
  <si>
    <t>Л-16</t>
  </si>
  <si>
    <t>ГУ УФПС, ИП Сухарева МВ, МУЗ ЦРБ, СПК Н-Жуковский, ОТФ, х.Альдобульск, Донречсвязь, ЗАО Авангард, ИП, ОАО Мегафон, х.Кривский, ЗАО Авангард, МУЗ ЦРБ, ОАО Мегафон, РО АЭС, с/адм, х.Малая Лучка, школа, д/сад, ДК, ЮТК, ГУУФПС</t>
  </si>
  <si>
    <t>ПС 110 кВ Малая Лучка</t>
  </si>
  <si>
    <t xml:space="preserve">Ввод 10 кВ </t>
  </si>
  <si>
    <t>ПАО "МРСК ЮГА"(база ВЭС), МУЗ "ЦРБ"(больница), ООО "Мартыновский инкубатор"(инкубатор), ИП Царевский В.А., МФ ФГУ "Управление Ростовмелиоводхоз"(МРУОС-база), поселок, ОАО "Межрегионэнергосбыт"(РУМГ</t>
  </si>
  <si>
    <t>ПС 110 кВ Мартыновская</t>
  </si>
  <si>
    <t>ВЛ 10 кВ №13 РЭП II</t>
  </si>
  <si>
    <t>МУП ЖКХ(ЖКХ), магазины, ОАО "Ростелеком" ф-л "Ростовэлектросвязь"(РУЭС), ООО Новоселовское(СПК Новоселовский), ФАП, школа, х.Новоселовка, отдел.культуры, п.Карповка, п.Красноармейский, МУП ЖКХ(ЖКХ), ОАО "М-Орловское"(ОАО М-Орловское), х.М-Орловка, школа, больница, аптека, ЖКХ, х.Крепянка</t>
  </si>
  <si>
    <t>ВЛ 110 кВ Мартыновская-Несмеяновская</t>
  </si>
  <si>
    <t>ВРУ почт.связь, ИП Тужиков С.В. Донская ф.1 КТП-8088, ЗАО Краснодонский, п.Краснодонский, Сотовая связь Мегафон, Школа, дет.сад, АО.эл.связь, почт.св, ЗАО Изумрудный, п.Донской, Семикаракорский филиал ФГУ упр.Ростомеливодхоз, школа.отдел культуры, п.Мичуринский, Почта, ППЖКХ водокачка, Семикаракорский филиал ФГУ Упр.Ростовмеливодхоз, Сотовая связь ТЕЛЕ-2, школа, ДК, детсад, МФ ФГБУ "Управление Ростовмелиоводхоз"(НС-43(МРУОС)), п.Свобода, МФ ФГБУ "Управление Ростовмелиоводхоз"(НС-46 (МРУОС)), ЖКХ скважина, узел связи, школа, х.Абрикосовый, ООО "Лукойл-Нижневолжскнефтепродукт"(заправка), ОАО Янтарное, п.Зеленолугский, ОАО "Ростелеком" ф-л "Ростовэлектросвязь"(РУЭС, котельная), Школа, детсад, ОАО"Ростелеком" ф-л "Ростовэлектросвязь"(ОАО ЮТК), п.Малая Горка, Школа, детсад, почта, узел связи.</t>
  </si>
  <si>
    <t>ПС 110 кВ Обливная</t>
  </si>
  <si>
    <t>ВЛ 35 кВ Обливная - Донская</t>
  </si>
  <si>
    <t>МУП ЖКХ(ЖКХ скважина.), крестьянское хозяйство, ОАО "Ростелеком" ф-л "Ростовэлектросвязь"(РУЭС), х.Денисов, х.Лесной, Школа, ФАП</t>
  </si>
  <si>
    <t>ВЛ 6 кВ № 6 х.Лесной</t>
  </si>
  <si>
    <t>ООО Крутоярское(ОАО Крутоярское), ОАО "Ростелеком" ф-л "Ростовсэлектросвязь"(РУЭС), Скважина, магазин, школа, ФАП, х.Крутоярский, х.Обливной</t>
  </si>
  <si>
    <t>ВЛ 6 кВ №10 Крутоярский</t>
  </si>
  <si>
    <t>Юридические лица, физические лица сл. Б-Мартыновка</t>
  </si>
  <si>
    <t>ПС 110 кВ Октябрьская</t>
  </si>
  <si>
    <t>Спецмаштехнологии("Спецмаштехнол"), "Техтансервис"("Техтрансервис"), ВФ "КЭМ", *ИП Авдеев С.А. (330)(ИП Авдеев С.А.), ИП Богородцев М.А.(дог.286) ВЭС(ИП Богородцев М.А. Ф-12 ПБ-1), *ИП Буров Н.С.(220100386)(ИП Буров), ИП Егиазарян В.А. (дог.387) ВЭС(ИП Егиазарян В.А. Ф-12 ПБ-1), ИП Ишков В.П. (дог.326) ВЭС(ИП Ишков Н.П. Ф-12 ПБ-1), ИП Кирпун Т.Л. ВЭС (дог. 356)(ИП Кирпун Т.Л.), *ИП Михельсон В.М. (276)(ИП Михельсон В.М.), ИП Новосельцев В.Ф.(дог.158) ВЭС(ИП Новосельцев В.Ф. Ф-12 ПБ-1), ИП Петров В.Л. (дог.196) ВЭС(ИП Петров В.Л. Ф-12 ПБ-1), ИП Плешаков И.В. (дог.165) ВЭС(ИП Плешаков И.В. Ф-12 ПБ-1), ИП Путилин В.А. (дог.395) ВЭС(ИП Путилин В.А. Ф-12 ПБ-1), ИП Решетников С.А. (дог.338) ВЭС(ИП Решетников С.А. Ф-12 ПБ-1), ИП Фролов И.А. (дог.146) ВЭС(ИП Фролов И.А. Ф-12 ПБ-1), ОАО "Донэнергомеханизация" (128) ВЭС(ОАО "Донэнергомеханизация" Ф-12 ПБ-1), ОАО "Энергия ", *Общество с ограниченной ответственностью "Волгодонский энергомеханический завод"( 220100629), ООО " МТМ", *ООО "Аист"(155)(ООО "Аист"), ООО "Алмаз" (дог.357) ВЭС(ООО "Алмаз" Ф-12 ПБ-1), *ООО "АМК "ТрансМашЭкспорт" (315), ООО "Дионис -Дон, *ООО "Кипарис-М" (305)(ООО "Кипарис-М"), *ООО "МАК-а" (174)(ООО "Мак-а"), ООО "Промтехсервис" ВЭС (154), ООО "Ренавд", *ООО "Спектр" (204), *ООО "Фирма Монрем" (220)(ООО "Фирма Монрем" Ф-12), ООО "Фирма"ВКВ" (дог.347) ВЭС(ООО "Фирма"ВКВ" Ф-12 ПБ-1), *ООО "ЭнергомашКапитал"(127), ООО "ЭСКМ" (дог.329) ВЭС(ООО "ЭСКМ" Ф-12 ПБ-1), ООО Донавтоматика (дог.353) ВЭС(ООО Донавтоматика Ф-12 ПБ-1), ООО Донати, *ООО Кондитерское предприятие Смак (220100060)(ООО Кондитерское предприятие Смак), ООО ПКФ"Союз" (дог.37) ВЭС(ООО ПКФ "Союз" Ф-12 ПБ-1), ООО Промтехтранс, *ООО СтройКанат (220100393)(ООО СтройКанат), *ООО ТД "Альфа-Трейд" (349)(ООО ТД "Альфа-Трейд"), ООО ТЦ Славянский (133) ВЭС(ООО ТЦ Славянский  Ф-12 ПБ-1), ООО Электрон (дог.189) ВЭС(ООО Электрон Ф-12 ПБ-1), ООО"ВЭТ"(ООО"ВЭТ" Ф-12), Ростов.Сотовая Связь</t>
  </si>
  <si>
    <t>ПС 110 кВ Промбаза 1</t>
  </si>
  <si>
    <t>ВЛ 10 кВ №12 Оп.1 ф.12 П-1</t>
  </si>
  <si>
    <t>ВФ ООО "ЭнергоТехПром" Ф-20 ТП-119), *Гражданин РФ Андрюнин Константин Анатольевич(220100131), *Гражданин РФ Катков Андрей Николаевич (220100246), *Гражданин РФ Половинкина Дания Георгиевна(220100252), ГСК -7, Жилстрой, ЗАО "Механизатор" (271) ВЭС Ф-20 ПБ-1), ЗАО СПП (дог.12) ВЭС Ф-20 ПБ-1), ИП Гаврилов В.М. (229)  ВЭС Ф-20 ПБ-1), ИП Григорьев В.М. (192) ВЭС Ф-20 ПБ-1), *ИП Запорожец С.Б. (160), ИП Ишков Н.П. (262) ВЭС Ф-20 ПБ-1), ИП Казарова Н.И. (411), *ИП Нелидин (207), ИП Прыгунов А.Н. (168) ВЭС Ф-20 ПБ-1), ИП Сидорук Е.А. (дог.273) ВЭС Ф-20 ПБ-1), ИП Филиппов А.К. (150), ООО  УК"Алпас" (дог.401) Ф-20 ТП-178), *ООО "Авто-Газ-Сервис" (221), *ООО "Агросервис" (332), ООО "Агросервис" (332) ВЭС Ф-20 ПБ-1), *ООО "Альфа-Пик" (218), ООО "Артемида-Дон", *ООО "Атомсинтез" (дог.352), *ООО "Навигатор" (294), *ООО "Орион" №368 ТП-167), ООО "Полесье", ООО "СТЭК" (425) ВЭС Ф-20 ПБ-1), ООО "Технопромкомпект", ООО Тополь  (234) ВЭС Ф-20 ПБ-1), ООО "Экзотика", ООО "Эко-Дом", ООО "ЭластПлюс" (дог.186) ВЭС Ф-20 ПБ-1), *ООО "Энерговторресурс" (167), ООО ГОСТ"  (233) ВЭС Ф-20 ПБ-1), ООО Гривна (дог.201) ВЭС Ф-20 ПБ-1), ООО ПАТП-3  (дог.390) ВЭС(ООО ПАТП-3 Ф-20 ПБ-1), ООО ПЭМ Адрон (292) ВЭС(ООО ПЭМ Адрон Ф-20 ПБ-1), ООО "Русский терем" (222) ВЭС(ООО Русский Терем  Ф-20 ПБ-1), ООО "Сона" (дог.269) ВЭС(ООО Сона  Ф-20 ПБ-1), ООО Топливная компания, *ООО ТрансСигнал(220100104), ООО"Гривна", ПГК-6 Лада, Прочие, Ростовмелиоводхоз, Строймашзавод, ТСЖ 54 квартал, ООО ПСК "Универсалстрой" (119), *ФГБУ управление мелиорации земли и с/х водоснабжения(220100230), ФГУП ВПАТП, ФГУП ГОССМЭП МВД России  (295) ВЭС Ф-20 ПБ-1)</t>
  </si>
  <si>
    <t>ВЛ 10 кВ №20 Оп.1 Ф-20 П-1</t>
  </si>
  <si>
    <t xml:space="preserve"> Электросбыт, Гражданка РФ Кислова Т.И. (дог. 417)(автомойка Ф-29), Агропромтранс, Атоммашэкспорт, ВоАЭС, *Волгодонский Учебный Центр Федеральной противопажарной службы(220100260)(Волгодонский Учебный Центр Федеральной противопажарной службы), ВУЦ ФПС, ГБУ РО "Ростоблгазификация" (402)(ГБУ РО "Ростоблгазификация" Ф-29), *ГБУ РО Ростоаоблгазификация (220100267)(ГБУ РО Ростоаоблгазификация), Гражданин РФ Гончаров А.И. (дог 426 ф-29), *Гражданин РФ Костюков Владимир Алексеевич (220100096), *Гражданин РФ Кравцов Сергей Анатольевич (220100088), *Гражданин РФ Малина Юрий Иванович (220100245), *Гражданин РФ Фрайман Юрий Васильевич  (220100348), Гражданин РФ Щербакова В.А. (398), ГСК- " Форсаж ", *ГСК "Атом-6" (256), *ГСК "Начало" (257), ГСК 14А, ГСК Протон, Даг-Русьинтернешен, ЗАО "ИКАО" (393)(ЗАО "ИКАО" Фид-25(29)), ЗАО Строймеханизация-АИ (144) ВЭС Ф-29 ПБ-1), ИП Клюшина (376) ВЭС Ф-29 ПБ-1), ИП Костюкович (дог 345) фид-29 ТП-65), ИП Максименко Е.В. (297) ВЭС Ф-29 ПБ-1), ИП Назарчик (дог 380) Фид-29), ИП Рафейков (242) ВЭС Ф-29 ПБ-1), ИП Сизикова М.М. (341) ВЭС Ф-29 ПБ-1), ИП Суббота (117) ВЭС Ф-29 ПБ-1), ИП Сысоев А.Е. (360), МУП ВКХ, ОАО "Мегафон" г.Волгодонск ВЭС Ф-29 ПБ-1), ОАО "МТС" г.Волгодонск ВЭС (БС № 61-830)   Ф-29 ПБ-1), ООО " МТМ", ООО "ВолгодонскТрансСервис" (424) Ф-29), ООО "Севернефтепродукт 2007" ф-29), ООО "Фортуна", ООО "Энергострой", ООО "Южн.Подшипн.компания", ООО Автоград-Дон (308) ВЭС Ф-29 ПБ-1), ООО Агротехнопарк (392) ВЭС Ф-29 ПБ-1), ООО АЛЬФА-ЭКСПО  (177) ВЭС Ф-29 ПБ-1), *ООО АтомСпецСервис (220100107), *ООО Волгодонской кондитер(220100135), *ООО Дон ГСФС (343), ООО Донветснаб (227) ВЭС Ф-29 ПБ-1), ООО Зеленое хоз-во (372) ВЭС Ф-29 ПБ-1), *ООО "Импульс" (366) Ф-29 ПБ-1), ООО "Лорадо" (дог.129) ВЭС Ф-29 ПБ-1), ООО Орион, ООО Сантехстрой (114) ВЭС Ф-29 ПБ-1), ООО Электротехникс (373) ВЭС Ф-29 ПБ-1), *ПГСК "АндРус" (247), Росзаводстрой, *ТСЖ "Микрорайон В-25"(243) ТП-171), *ТСЖ "Микрорайон В-25"(243) ТП-12), Энергомашпром</t>
  </si>
  <si>
    <t>ВЛ 10 кВ №29 Оп.1 Ф-29 П-1</t>
  </si>
  <si>
    <t>Быт Донэнерго, филиал АО "Донэнерго" ВМЭС(Донэнерго)</t>
  </si>
  <si>
    <t>ПС 35 кВ Крутовская</t>
  </si>
  <si>
    <t>Л-1 Винзавод</t>
  </si>
  <si>
    <t>ОТФ-быт, СПК Вольное, СПК Мир, ФГУП "РТРС", Администрация Валуевское с.п.(ул.осв.), ГУП РО "УРСВ", СПК Вольное, х.Вольный, с.Валуевкая, школа, ФАП, Школа, ИП  Сиротенко В.И., ОТФ-быт, СПК колхоз им.Николенко, ИП  Сиротенко В.И., СПК Победа, ООО Князь Владимир, СПК Руно, х.Высокий, Адм Тюльпановского С/П, Зим.почтамп, ИП Абдуллаева З.М., МБОУ Комсомольская СОШ, МБУЗ "ЦРБ" Заветинского района, МБУК "Тюльпановский СДК", МУП Заветинские, Быт (животноводческие точки), СПК Руно, х.Золотое Руно</t>
  </si>
  <si>
    <t>ПС 110 кВ Ремонтненская</t>
  </si>
  <si>
    <t>ВЛ 35 кВ Ремонтненская - Валуевская</t>
  </si>
  <si>
    <t>МУП Южненский участок ЖКХ(водоснабжение), клуб, школа, ЖКХ, МРУОС.УЭДМК., х.М.Мартыновка, х.Пробуждение</t>
  </si>
  <si>
    <t>ПС 110 кВ Северный Портал</t>
  </si>
  <si>
    <t>ВЛ 6 кВ №1 х.М.Мартыновка</t>
  </si>
  <si>
    <t xml:space="preserve">ИП Полетаев Александр Юрьевич
ИП Казымов Бахадур Вахид оглы
ИП Луковская Ирма Джемсиевна
Любогощинский Владислав Александрович
Луковский Анатолий Евгеньевич
Еланская Марина Владимировна
ООО "Мартыновская автобаза"
ИП Ступин Валерий Владимирович
ИП Панькин Илья Николаевич
ИП Ципле Михаил Михайлович
ПАО "Сбербанк России"
ИП Петин Евгений Владимирович
</t>
  </si>
  <si>
    <t xml:space="preserve">ИП Панькин Илья Николаевич
ИП Ципле Михаил Михайлович
</t>
  </si>
  <si>
    <t>Л-8</t>
  </si>
  <si>
    <t>(ОАО Мегафон), ОТФ(ОТФ ), ГУУФПС, ЮТК, МУЗ ЦРБ, ООО Агромир, с/адм, х.Мирный, школа, ДК, ОТФ</t>
  </si>
  <si>
    <t>ПС 110 кВ Хуторская</t>
  </si>
  <si>
    <t>ВЛ 35 кВ Хуторская - Мирная</t>
  </si>
  <si>
    <t>Администрация Мокрогашунского сп, бригада 1, строй.часть, МБДОУ д/с "Сказка", К-з им."Скиба", МТМ, магазин, школа, столовая, мельница, Почта, дет.сад, больница, х.Мокрый Гашун, ОТФ, КРС, Бригада №4, х.Полстяной, КРС, ОТФ, ток, полевой стан, МТФ, х.Секретев, Балыков, Куберской, КРС, МТФ, ОТФ, ток, ФАП, х.Н-Веселый, Калинин, Администрация Савоськинского сп, детский сад, котельная, мехток, ООО Племзавод Кирова, пол-й стан, х.Савоськин, школа, больница, почта, контора, комплекс, склад, огород, СТФ, ОТФ, КРС, полевой стан, х.Курячий.</t>
  </si>
  <si>
    <t>ВЛ 35 кВ Хуторская - Скиба</t>
  </si>
  <si>
    <t>Автопарк, Водовод, ферма 4, CТФ, ОТФ Рыбалко, Водовод, ферма 3, Ферма 1, ОТФ, гараж, МТМ, ИП Мироненко А.В., котельная, х.Красностепной, школа, больница, администрация</t>
  </si>
  <si>
    <t>ВЛ 35 кВ Хуторская - Улановская</t>
  </si>
  <si>
    <t xml:space="preserve">ИП Гермашов Владимир Николаевич
Пинина Янина Владимировна
Кочура Александр Александрович
ИП Чикин Андрей Михайлович
ИП Омельченко Ирина Алексеевна
ООО "Хозяйство"
Шильдт Евгений Георгиевич
ООО "Комфортная мебель"
Иванов Игорь Алексеевич
ООО "Форвард +"
Фирсова Полина Сергеевна
ООО "Монтажное управление №4 Корпорации "Электросевкавмонтаж"
</t>
  </si>
  <si>
    <t>ПС 110 кВ Центральная</t>
  </si>
  <si>
    <t xml:space="preserve">ООО "ПРОМЭЛЕКТРОСЕТЬ" (ул. Складская, 8, Здание склада)
ООО "ПРОМЭЛЕКТРОСЕТЬ" (ул.Цимлянское шоссе в районе 131 км, Земельный участок)
ИП Гермашов Владимир Николаевич
Пинина Янина Владимировна
Кочура Александр Александрович
ИП Чикин Андрей Михайлович
ИП Омельченко Ирина Алексеевна
ООО "Хозяйство"
Шильдт Евгений Георгиевич
ООО "Комфортная мебель"
Иванов Игорь Алексеевич
ООО "Форвард +"
Фирсова Полина Сергеевна
ООО "Монтажное управление №4 Корпорации "Электросевкавмонтаж"
Крапивко Роман Валентинович
Калдун Александр Николаевич
ООО "Виктория"
</t>
  </si>
  <si>
    <t>Администация Красноярского с/п, филиал АО "Донэнерго" ВМЭС(Донэнерго), ИП Ворошилова, ИП Липилкин, ИП Сапонова(ИП Сапонов), ООО "Левел", ООО "Лидер", ООО Сатурн, БЫТ ст.Красноярская</t>
  </si>
  <si>
    <t>ПС 110 кВ Цимлянская</t>
  </si>
  <si>
    <t>ВЛ 10 кВ №17</t>
  </si>
  <si>
    <t>АО им.Ленина(ЗАО им.Ленина), МДЛУ д/с "Ласточка", МОУ "Хорошевская ООШ", ОАО "Вымпелком" Ростовский-на-Дону, Ростовский ОРТПЦ-филиал ФГУП "РТРС", БЫТ ст.Хорошевская</t>
  </si>
  <si>
    <t>ВЛ 10 кВ №24</t>
  </si>
  <si>
    <t>Ершова Е.Н.</t>
  </si>
  <si>
    <t>Л-13</t>
  </si>
  <si>
    <t xml:space="preserve">Торжевская Н.М.
ИП Кустов А.С.
ПАО "Ростелеком"
Павлова Т.В.
ЭСО ООО "ЭНЕРДЖИ ГРУП" (ООО "ЦМЗ")
ЭСО ООО "ЭНЕРДЖИ ГРУП" (ООО "ЦМЗ")
ОАО "Цимлянское ДРСУ"
ООО «РН-Энерго»
</t>
  </si>
  <si>
    <t>Администрация Калининского сельского поселения, АО им.Ленина(ЗАО им.Ленина), ст. Терновской(МДОУ "Ветерок"), МБОУ Калининская СОШ, МУК ЦП СДК Калининского с/п, ООО "Лидер", ООО Надежда, ООО Полевод, ООО Терновское, Прочие, БЫТ ст.Терновская, Администрация Калининского сельского поселения, ЗАО Антоновская, ИП Басова, ИП Глава КФХ Маркин, КФХ "Рубин", КООО Дон, МБДОУ д/с "Красная шапочка" ст. Калининской, МБОУ Калининская СОШ, МБУЗ "ЦРБ" Цимлянского района Ростовской области, МУК ЦП СДК Калининского с/п, ООО "Лидер", ООО "Калининское", Прочие, БЫТ ст.Калининская, фил. Тепловые сети ОАО "Донэнерго", Администрация Калининского сельского поселения, ЗАО Антоновская, ИП Дорошенко, КФ хоз-ва, МБОУ Антоновская ООШ, МДОУ д/с "Журавлик", МБУЗ "ЦРБ" Цимлянского района Ростовской области, МУК ЦП СДК Калининского с/п, ООО "Лидер", Прочие, фил. Тепловые сети ОАО "Донэнерго", БЫТ х.Антонов, Администрация Новоцимлянского с\п, ИП Руденко, МДОУ д/с "Аленушка", МБУЗ "ЦРБ" Цимлянского района Ростовской области, ООО Новоцимлянское -Руслан, Прочие, БЫТ х.Богатырев, Администрация Новоцимлянского с\п, МОУ "Новоцимлянская СОШ", МОУ д/с "Ручеек", ООО "Донской рыбак", ООО "Лидер", ООО Новоцимлянское -Руслан, Прочие, Рыбколхоз Вешенский, Рыбколхоз Луч, БЫТ ст.Ново-.Цимлянская, ЗАО Антоновская, ООО Новоцимлянское, ООО Новоцимлянское , БЫТ х.Дадонов, х.Медв, х.П), Администрация Новоцимлянского с\п, МДОУ д/с "Малышок", МБУЗ "ЦРБ" Цимлянского района Ростовской области, ООО Новоцимлянское -Руслан, БЫТ х.Карпов, БЫТ х.Ремезов</t>
  </si>
  <si>
    <t>ПС 110 кВ Черкассы</t>
  </si>
  <si>
    <t>ВЛ 35 кВ Черкассы-Антоновская</t>
  </si>
  <si>
    <t>ОАО "ПСХ Маркинское"(Здание), ОАО "ПСХ Маркинское"(Здание весовой), ОАО "ПСХ Маркинское"(Здание гаража), ОАО "ПСХ Маркинское"(Здание конторы), ОАО "ПСХ Маркинское"(Здание нефтебазы), ОАО "ПСХ Маркинское"(Здание столовой), ОАО "ПСХ Маркинское"(Здание стройцеха), ОАО "ПСХ Маркинское"(Колбасный цех), ОАО "ПСХ Маркинское"(КПП гаража), БЫТ(ст.Чертковская), ОАО "ПСХ Маркинское"(СТФ №1)</t>
  </si>
  <si>
    <t>ВЛ 10 кВ №17 Маркинский</t>
  </si>
  <si>
    <t xml:space="preserve">*ИП Стучилин  Н.А (329), *ООО "Стычной"(315), *СПК "Степной"(319), Стыч.адм.медпункт,св, х.Стычной, х.Вифлянцев, х.Кухтачи, *ИП Кузнецова Г.В.(374), *ООО "Стычной"(315), Стычной, школа,уз связи клуб, *СПК "Правда"(33), х.Трофимов, х.Крюков, КФХ-6шт, Почта, школа, медпункт, узел связи, клуб, *СПК "Правда"(33), х.Крюков, х.К-Брод, КФХ-5шт, Медпункт, клуб, х.Холмистый, Лисичкин </t>
  </si>
  <si>
    <t>ВЛ 110 кВ Черкассы-Стычная</t>
  </si>
  <si>
    <t>Гражданин Казинцев Н.Ю., Гражданин Магомедов З.М., Гражданин Рамазанов А.М., Гражданин Рамазанов Р.М., ИП глава к(ф)х Махмаев А.М., ИП глава к(ф)х Дадаев И.А., ИП глава к(ф)х Малаев Х.И., ИП глава к(ф)х Дадаев У.Х., ИП глава к(ф)х Джалиев А.М., ИП глава к(ф)х Джалиев Б.М., ИП глава к(ф)х Годуев Р.С, Никольская с/а, ИП глава к(ф)х Ахмадов А.М.(СХП " РУСЬ"ООО), х.Ново-Беляевка, х.Спорный, Гражданин Сулейманов Г-М.А., ИП Бондаренко Ю.П., ИП Дараев М.А., ИП Стрикалина Г.В., Никольская с/а, ОАО ЮТК, ООО "ЭКО-ЛАЙН", СПК Фрунзенский, х.Никольский, х.Фрунзе, Адм.Никольская с/п, Зим.почтамп, ИП Джалиева З.А., ИП Плющев, ИП Сбыт.жив.точки, Гражданин Ахмадов М.А., ИП глава к(ф)х Асадулаев М.А., ИП глава к(ф)х Ахмадов М.М., Молиенко С.Н., МБОУ Никольская СОШ, МБУЗ "ЦРБ" Заветинского района, МбУК "Никольский СДК", МУП Заветинские теплосети, МУП Заветинское ПЖКХ, ОАО "Вымпел-Коммуникации", ОАО ЮТК, ОРПТЦ, СХП "Русь"ООО, х.Никольский</t>
  </si>
  <si>
    <t>ПС 110 кВ Шебалинская</t>
  </si>
  <si>
    <t>ВЛ 35 кВ Шебалинская-Никольская</t>
  </si>
  <si>
    <t>ОТФ(ОТФ ), х.Лопатин, ОТФ, х.Советский, ГУУФПС, ЮТК, ОРТПЦ, ИП, МУЗ ЦРБ, с/адм, СПК Комиссаровский, х.Сиротский, школа, д/сад, ДК(школа, д/сад, ДК), ОТФ, СПК Комиссаровский, х.Тюльпанный, клуб, ОТФ, СПК Комиссаровский, х.Снежный, х.Холостонур</t>
  </si>
  <si>
    <t>ВЛ 35 кВ Шебалинская-Комиссаровская</t>
  </si>
  <si>
    <t>Адм.Шебалинского с/п, Гражданин Излигощин М.Д., Зим. почтамт, ИП глава к(ф)х Величко С.В., ИП глава к(ф)х Мусаев А.А., ИП глава к(ф)х Сергеев В.М., ИП Жуков(ИП Жуков А.В.), ИП Кийко А.П., ИП Плющев, МБОУ "Шебалинская СОШ", МБУЗ "ЦРБ" Заветинского района, МБУК "Шебалинский СДК", МУП Заветинские теплосети, МУП Заветинское ПЖКХ, ОАО ЮТК, ООО "Восток", х.Шебалино</t>
  </si>
  <si>
    <t xml:space="preserve">ООО "Энерготранс" (дп. Ветеран,,  СНТ "Ветеран")
ООО "Альфа-М"
Прокопенко Сергей Николаевич
Громов Александр Сергеевич
Полякова Ольга Ивановна
ИП Белова Надежда Николаевна
Харсанов Ризван Исаевич
ИП Тележный Сергей Дмитриевич
ИП Катеринич Тарас Анатольевич
ООО "Энергосбыт Юга" (ул. Степная, 16, 0)
ИП Хасанов Альберт Юнирович
Удмуртский филиал ООО «ЕЭС-Гарант» (ул. Степная, 16, 0)
ИП Катеринич Тарас Анатольевич
ООО "Ирис"
ООО "Финансово-промышленная компания "ГЕПАРД"
</t>
  </si>
  <si>
    <t>ПС 110 кВ ЮЗР</t>
  </si>
  <si>
    <t xml:space="preserve">ООО "Береговой"
Мамулян Арсен Араратович
ООО "Береговой"
Никитина Ирина Александровна
Клевцов Дмитрий Александрович
Полоусова Ольга Ивановна
ИП Лебедев Игорь Вячеславович
Колиниченко Александр Владимирович
ООО "АЛЬФА-ЭКСПО"
</t>
  </si>
  <si>
    <t xml:space="preserve">Дыденко Никита Владимирович
ИП Посевин Роман Николаевич
ООО "Агроторг"
Четвериков Виктор Владимирович
ООО "Дом торговли"
ООО "Промэнергопроект"
</t>
  </si>
  <si>
    <t xml:space="preserve">ИП Сергеева Татьяна Александровна
ИП Евлахов Михаил Юрьевич
Московой Сергей Александрович
ООО " Торговая компания Русь"
ООО " Торговая компания Русь"
Касин Сергей Викторович
</t>
  </si>
  <si>
    <t xml:space="preserve">Остапов Сергей Николаевич
ИП Шмелев Андрей Валентинович
ООО "Форвард +"
ООО "МагнитЭнерго" (ул. Железнодорожная, 60, ММ "Оригинальность")
ИП Шаповалов Сергей Сергеевич
ИП Михайлов Герман Викторович
Мешков Александр Владимирович
ИП Казымов Бахадур Вахид оглы
</t>
  </si>
  <si>
    <t>Л-40</t>
  </si>
  <si>
    <t xml:space="preserve">Николенко Николай Васильевич
Скокова Ольга Григорьевна
Валюженко Анастасия Владимировна
Терехов Иван Иванович
Филиал ПАО "Газпром газораспределение Ростов-на-Дону" в г. Волгодонск
Удмуртский филиал ООО «ЕЭС-Гарант»
ПК гаражей №3
Прокуратура Ростовской области
</t>
  </si>
  <si>
    <t>Л-46</t>
  </si>
  <si>
    <t>Юридические лица, физические лица г. Волгодонск</t>
  </si>
  <si>
    <t>ИП, МУЗ ЦРБ, МУК ДК, ООО Росагроснаб, с/адм, х.Гуреев, школа, Орловский ГУП РО "УРСВ"(ГУ РО "УЭГВ"), Д/сад, ОАО ЮТК, ООО Росагроснаб, х.Гуреев, ООО Радуга, ОТФ.</t>
  </si>
  <si>
    <t>ПС 35 кВ Гуреевская</t>
  </si>
  <si>
    <t>Администация Красноярского с/п(Администрация Красноярского с/п), АО им.Ленина(ЗАО им.Ленина), ИП Липилкин, ИП Трушин, МБУЗ "ЦРБ" Цимлянского района Ростовской области(МУЗ "ЦРБ"), ООО "Цимлянское"(ООО Цимлянское), Ростовский филиал ОАО "ЮТК", СПК Плодовый, БЫТ(ст.Красноярская)</t>
  </si>
  <si>
    <t>ПС 35 кВ ЖБИ</t>
  </si>
  <si>
    <t>ВЛ 10 кВ №1 Комплекс Ленина</t>
  </si>
  <si>
    <t xml:space="preserve">ООО "Цимлянскагропромтранс"
Кот А.В.
Сапченко Е.Б.
ИП Тадевосян Ж.Г.
ООО "Сбытовая компания Юг" (ООО "Цимлянсксельхозхимия") (Московская, 120, Производственная база)
ООО "ФЛЭШ"
Стифеева А.А.
ООО "Пескадо"
ИП Зайченко С.В.
</t>
  </si>
  <si>
    <t>Юридические лица, физические лица  г. Цимлянск</t>
  </si>
  <si>
    <t>Юридические лица, Физ. лица с. Дубовское</t>
  </si>
  <si>
    <t>ПС 35 кВ Железнодорожная</t>
  </si>
  <si>
    <t>Поселок, быт, КФХ-2шт, прочие, ст.Николаевская быт, Лесхоз, КФХ-13шт, проч, Никол.адм, почта, школа-2, больн, уз.св, проч, *ОАО "Николаевское х/пп"(27)(ОАО "Николаевское х/пп"), ст. Николаевская, кфх-1, *Семикаракорский филиал ФГБУ "Управление Ростовмелиоводхоз" (313)(СРУОС).</t>
  </si>
  <si>
    <t>ПС 35 кВ Николаевская</t>
  </si>
  <si>
    <t>ООО "Ростовская зерновая компания "Ресурс"</t>
  </si>
  <si>
    <t>ПС 35 кВ НС8</t>
  </si>
  <si>
    <t>Администрация Подгорное с.п., с.Подгорное, СПК Подгорное</t>
  </si>
  <si>
    <t>ПС 35 кВ Подгорненская</t>
  </si>
  <si>
    <t>ВЛ 10 кВ №2 с.Гашун</t>
  </si>
  <si>
    <t>База УЭС(база УЭС), ООО ПрофСервисТрейд"(БС Подгоное), ИП Магомедов Н., магазин, ПАО Ростелеком(ЮТК), почта), Подгорненское с.п., школа, дет.сад, ДК(Подгорненское с.п., школа, дет.сад, ДК), с.Подгорное, СПК Подгорное</t>
  </si>
  <si>
    <t>ВЛ 10 кВ №3 с.Подгорное</t>
  </si>
  <si>
    <t>Администрация Подгорненское с.п., больница, ГУП РО УРСВ, колхоз Киевский(к-з Киевский), с.Подгорное, х.Цветной, СПК Подгорное</t>
  </si>
  <si>
    <t>ВЛ 10 кВ №6 х.Цветной</t>
  </si>
  <si>
    <t>Подгорненское с.п., почта, СПК Подгорное, х.Весёлый, ОТФ быт(х.Весёлый, ОТФ, быт)</t>
  </si>
  <si>
    <t>ВЛ 10 кВ №8 х.Веселый</t>
  </si>
  <si>
    <t>АЗС Донбай, АОЗТ Грачики, Детсад, МУП ВКХ г.Волгодонск, ООО "Славянка" (№471)(ООО "Славянка" Потаповская ф.1 КТП-8354), Почт.связь эл.связь, Сотовая связь Мегафон, СХПК Потаповский, х.Потапов, Связь МТС, СХПК Потаповск., х.Потапов, Школа, клуб, АО Грачики, Базы отдыха, ППЖКХ водокачка, ст.Каргальская, СХПК Потаповский, Управление развития систем водоснабжения (№493)(Управление РСВ Потаповская ф.6 ВЛ-10 кВ оп.1/6), Фермерские х-ва 2шт, х.Потапов, х.Степной, Школа, клуб.</t>
  </si>
  <si>
    <t>ПС 35 кВ Потаповская</t>
  </si>
  <si>
    <t xml:space="preserve">Ввод 6 кВ </t>
  </si>
  <si>
    <t>ООО "Фортуна" (б/о "Встреча" Романовская ф.1 оп.3/14), базы отдыха, ИП Свитенко Д.В.( Романовская ф.1 КТП-8459А), садоводства, Связь Мегафон, х.Парамонов, х.Погожев</t>
  </si>
  <si>
    <t>ПС 35 кВ Романовская</t>
  </si>
  <si>
    <t>ВЛ 6 кВ № 1 Парамонов</t>
  </si>
  <si>
    <t>АЗС, ГАИ ОВД, эл.связь, Донск.филиал ФГУ Росовмелиоводхоз, ООО "Волгодонское ДСУ", сад-ва Луч  Энергети, х.Лагутники, Школа, дет.сад</t>
  </si>
  <si>
    <t>ВЛ 6 кВ № 7 с.Лагутники</t>
  </si>
  <si>
    <t>Садоводство Дон(сад-во Дон)</t>
  </si>
  <si>
    <t>КЛ 6 кВ №13 Сад.Дон</t>
  </si>
  <si>
    <t>АЗС Донбай, Больница, ЗАО Мелиоратор, МУ ЦСО, Сот связь Мегафон, х.Рябичи</t>
  </si>
  <si>
    <t>ПС 35 кВ Рябичевская</t>
  </si>
  <si>
    <t>ВЛ 10 кВ № 1 Больница</t>
  </si>
  <si>
    <t>ЗАО Мелиоратор, х.Холодный, Эл.связь</t>
  </si>
  <si>
    <t>ВЛ 10 кВ № 6 х.Холодный</t>
  </si>
  <si>
    <t>АО Мелиоратор, ООО "ПРОМЭЛЕКТРОСЕТЬ"(АО Энергия), База Ряб.УЭС, Волгод. филиал ФГУ Упр. Ростовмелиоводх, ГРС, ИП Шабалина О.В. (магазин Рябичевская ф.7 КТП-8007), ООО "Престиж" (ООО "Престиж" Рябичевская ф.7 КТП-8007), ПМК 10, Фермерские х-ва, х.Рябичи, ЧП Содружество мельн, Школа, Дет.сад, Эл.связь</t>
  </si>
  <si>
    <t>ВЛ 10 кВ № 7 Рябичи</t>
  </si>
  <si>
    <t xml:space="preserve">Следнева Алена Владимировна
ООО "Форвард +"
ООО "СК Альянс"
ООО "Четыре сезона"
ИП Мануйлов Григорий Иванович
ИП Тарасова Анна Васильевна
Кривоногов Николай Иванович
Грехов Иван Владимирович
ИП Бондарюк Сергей Владимирович
ИП Тарасова Анна Васильевна
Обособленное подразделение ООО "Городские Строительные Технологии"
</t>
  </si>
  <si>
    <t>ПС 35 кВ Шлюзовая</t>
  </si>
  <si>
    <t>Л-1</t>
  </si>
  <si>
    <t xml:space="preserve">ООО "Ж.И.Б. ИНВЕСТ"
ИП Будунов Максим Михайлович
ООО  "Полимерсервис"
Потребителькое общество "Кроликовод"
ООО "Энергосбыт Юга" (ул. Шлюзовая, 2, Производственный цех)
Баранцев Сергей Александрович
Оганнисян Сасун Суренович
ИП Даниелян Олег Николаевич
ПГК №16
ПГК N15
Слесарев Олег Владимирович
</t>
  </si>
  <si>
    <t xml:space="preserve">ООО "Ж.И.Б. ИНВЕСТ"
ООО "Рострыба"
ООО "Энергосбыт Юга" (ул. Складская, 9, Производственная база)
ООО "Форвард +"
Галеян Араик Дереникович
ООО "Энергосбыт Юга" (ул. Складская, 7, Производственный цех)
ООО "Волгодонский ремонтный завод"
ИП Бурдюгова Галина Николаевна
ООО "Альянс Розница"
ООО "Авто-Ойл"
ООО "Энергосбыт Юга" (ул. Складская, 7, Производственный цех)
ООО "Энергосбыт Юга" (ул. Складская, 7)
Игнатченко Петр Николаевич
ООО "Бубен"
Орехов Геннадий Павлович
Фионин Станислав Александрович
Непринцев Владимир Александрович
</t>
  </si>
  <si>
    <t xml:space="preserve">ООО "ПРОМЭЛЕКТРОСЕТЬ" (ул. Складская, 8,  Помещение №2)
Оганнисян Сасун Суренович
ИП Будунов Максим Михайлович
ООО "ДТС ИнтерБункер"
ООО "Портгрейн"
ООО "Волго-Дон Порт"
ООО "Волго-Дон Порт"
ООО "Валли Порт"
СНТ "Автомобилист-Дон"
ООО "Валли Порт"
</t>
  </si>
  <si>
    <t>МУП ГПТ</t>
  </si>
  <si>
    <t>ПС 110 кВ Городская</t>
  </si>
  <si>
    <t>Л-43 ГПТ (ТПС 10)</t>
  </si>
  <si>
    <t>Микрорайон В-1</t>
  </si>
  <si>
    <t>Микрорайон В-2</t>
  </si>
  <si>
    <t>Микрорайон В-5, Б</t>
  </si>
  <si>
    <t>Л-31</t>
  </si>
  <si>
    <t>Микрорайон В-4</t>
  </si>
  <si>
    <t>Л-38</t>
  </si>
  <si>
    <t>Квартал А</t>
  </si>
  <si>
    <t>Микрорайон В-3</t>
  </si>
  <si>
    <t>Микрорайон Гор. Больницы №3</t>
  </si>
  <si>
    <t>Микрорайон В-С</t>
  </si>
  <si>
    <t>Л-27</t>
  </si>
  <si>
    <t>Микрорайон В-12, В-18</t>
  </si>
  <si>
    <t>Л-36</t>
  </si>
  <si>
    <t>ГСК "Атом-1", частный сектор</t>
  </si>
  <si>
    <t>Л-37</t>
  </si>
  <si>
    <t>Микрорайон В-П</t>
  </si>
  <si>
    <t>ООО "Ф-Групп"</t>
  </si>
  <si>
    <t>Л-7 ТРЦ</t>
  </si>
  <si>
    <t>Частный сектор</t>
  </si>
  <si>
    <t>Квартал В-16</t>
  </si>
  <si>
    <t>МУП ГПТ (Городской пассажирский транспорт)</t>
  </si>
  <si>
    <t>Л-45 ГПТ (ТПС 8)</t>
  </si>
  <si>
    <t>Л-2 ГПТ (ТПС 8)</t>
  </si>
  <si>
    <t>Гипермаркет Магнит</t>
  </si>
  <si>
    <t xml:space="preserve">Л-6 Гипермаркет </t>
  </si>
  <si>
    <t xml:space="preserve">Л-42 Гипермаркет </t>
  </si>
  <si>
    <t>Л-27 ТРЦ</t>
  </si>
  <si>
    <t>Квартал В-6, В-7</t>
  </si>
  <si>
    <t>Итого по ВЭС</t>
  </si>
  <si>
    <t>ЮЭС</t>
  </si>
  <si>
    <t>БЫТ, ДПЦ "Предтеческий городок", Плигина Н.Ф., АО "Азовмежрайгаз", Департамент ЖКХ, ИП Донцов В.А., ИП Склифус Л.Е., Товарищество по охране частных маломерных судов "Нептун", Колкин М.А.,  Мельников Г.Е., Мащенко А.В., Чернышенко О.А., , Ермолов В.В., Ф.Л. Чекунов С.В., ИП Иванков В. В., Глава крестьянско-фермерского хозяйства Вершина Ю.А., МКД Октябрьская, дом 100,  Прокопенко Е.В., Потребительский  кооператив "Лодочная стоянка "АЗОВКА", ИП Пищеренко Т.С., Токун В.Г., ИП  Романов П.Б., МКД Красногоровская, дом 19а, ИП Григорян Э.Р., МКД Красногоровская, дом 21, МКД Красногоровская, дом 19Б/61</t>
  </si>
  <si>
    <t>ПС 110 кВ А25</t>
  </si>
  <si>
    <t>Л-2515</t>
  </si>
  <si>
    <t>ИП Романенко Д.В. МП "Азовводоканал" АО "АПК" АО "Азовский Хлеб"</t>
  </si>
  <si>
    <t>ПС 110 кВ А1</t>
  </si>
  <si>
    <t>Быт, ИП Лесной Н.Н. Магазин  Романенко А.П. ИП Шахов О.В. ИП Колмычек В.А. МОУ Лицей г. Азова МОУ СОШ №13 г. Азова ИП Заломный С.Г. МУК "Азовская городская ЦБС" ИП Мишахина Л.М. МДОУ № 18 Администрация  г. Азова Тимофеев Сергей Алексеевич ИП Кутовая Э.В. МКД Кондаурова 38 МКД Кондаурова 40 МКД Кондаурова 40 МКД Кондаурова 36 Петренко Ю.М. МДОУ № 11 Малыхина Дарья Сергеевна ИП Кравцов А.В. Берлайн В.Э. Якименко Л.В. Ландырева Н.А. ООО "Азовская кондитерская фабрика" Бухмиллер А.Г. МАУ г.Азова "Спортивный комплекс им.Э.П.Лакомова" МО МВД РФ "Азовский" ИП Соболева Ю.В. Николенко Александр Викторович УФССП России по Ростовской области ООО "Азов-Сити Медиа" Гавришев Ладан Л.А. Рыжаков В.С. Бурыка Л.И. ООО " Каравай" МКД Кошевого 54 МКД Привокзальная 33 МКД Привокзальная 33 МКД Коллонтаевский 108 Отделение Фонда пенсионного и социального страхования Российской Федерации по  РО Бахвалов  Н.С. МКД Коллонтаевский 102 "А" НПСКТБ "Александр" Бурым А.В. Каменева Н.В. ООО "УО "КОМЕТА" ГСК № 1 ИП Романенко И.Д. Гуторов Д.А. Шилов В.А. Павленко В.Н. Мищенко В.Н. Исаев Николай  Иванович ИП Нарожный М.Н. ИП Митина Ю.Н. Пенькова Н.Н. ООО "ТрансЭко" ИП Ганенко Р.Б. ИП Мартыненко В.И. Лысова Е.С. Дудников Ю.В. Дудников Ю.В. АНСО "АВСАиФ" Магнитский Я.Ю. Кваша М.И. Шевченко В.В. Краснова О.О. Ефремов В.Г. Лавров Б.Е. ООО "РСУ" Мартыненко М.В. ИП Шевченко В.А. ГБУ РО "БСМЭ" ООО "Юг-Строй" ООО "Пчелка" Болдырева Н.П. Токарев А.П. ИП Чурилин Р.С. ИП Казымов Э.В. ИП Лапигин Б.И. Веклич И.С. ИП Толочко В.Ю. ИП Самургашева Т.З. ИП Чернышов О.Г. ИП Умршатян С.В. ИП Трауб А.В. Управление образования администрации г. Азова Храм  Азовской Иконы  Божией М ИП Лелеко В.Н.св-во 304614024400010 от 31.08.04г. ИП Стариенко Н.В. МКД Кондаурова 31 МУК ГДК ООО "Сервис" АО "Азовмежрайгаз" ООО "Унипласт" ООО "Новопласт" ООО "Азовский завод упаковки" Муниципальное казенное учреждение г. Азова "Департамент ЖКХ" ООО ПКФ "Проксима"</t>
  </si>
  <si>
    <t>Быт, ГУ ЦЗН  г.Азова ИП Объезднова Н.В. ИП Желнина М.М. ООО "Вита" ИП Максякова О.Ю. ИП Майборода М.М. МКД Макаровского 25-а МКД Измайлова 51 Чеснокова И.В. Азовская школа № 7 МОУ СОШ №15 г. Азова МДОУ школа-детский сад №33 ИП Кедровский А.В. МБУ ДО ДХШ имени И.И.Крылова г. Азова ИП Мишахина Л.М. ИП Максяков С.А. ИП Малик Э.В. мастерская МДОУ № 3 МДОУ № 16 МДОУ № 17 МДОУ № 20 МДОУ  № 32 МОУ "МУК" ИП Шкуркина Т.М. Ф.Л. Воеводина Наталья Николаевна ЗАО  Компания "Дон-Керама" ИП Мельникова Елена Генриховна РХО "Армия спасения" ИП Чужинова Л.В. Барановская Н.А. МУ "ЦСО граждан пожилого возраста и инвалидов" города Азова ФЛ Иващенко И.Ю. ФЛ Костылев Д.А. ФЛ Маргулис Д.М. ФЛ Васильцова О.В. ФЛ Грушин О.П. МКД Ленинградская 73 ОАО " АОМЗ" ФЛ Пахальчук С.Б. Гурова А.Н. МКД Ленинградская 101 Управление  Роспотребнадзора по Ростовской области ФЛ Лебедева О.В. ФЛ Кузьменко И. А . ФЛ Булгакова М.И. ИП Пономаренко И.М. ИП Сергеев С.С. Спортклуб "Факел" ООО "Меркурий" ИП Гончарова Н.А. ИП Макаренко М.Л. МОУ ДОД СЮН г.Азова Новикова Л.В. Отдел культуры администрации Азовского района Пусан Ирина Александровна Орлов Александр Викторович Пешкова Марина Валерьевна ООО "Ролик" Краснова Л.И. Шульга И.П. Пухкало Е.И. ИП Гурова Анна Николаевна МКД Ленина 46 ИП Хомутов А.М. ИП Ужитчак В.Д. Чирков Геннадий Георгиевич Терезникова Л.Ю. Алексеев Н.А. ИП Ливенцева Е.А. ИП Шкуркин С.А. Тужаков Александр Сергеевич Селиванова Елена Геннадьевна Тарасова Н.П. МКД З.Космодемьянской 78 МКД З.Космодемьянской 62 "Б" МКД Макаровского 29 Ужитчак Валерий Дмитриевич ИП Чумычкин В.В. ИП Сагайдученко О.Ю Белоусова А.С. Булашенко Александр Георгиевич Колодько А.Н. Дьяченко И.А. ООО "Интер-Юг" Склярова В.Б. Татарчук М. Е. Курбет Е.С. ИП Пешков Сергей Иванович Карпова И.А. Родичкина С.П. Осинская Ольга Алексеевна ИП Семенова О.С. Светличная Татьяна Петровна ИП Трут О.В. ИП Недоруб И.В. МКД Пирогова 11 ИП Шкода И.Ю. Ли-Чун-Шан И.Г. Лесниченко В.И. Ткаченко Л.И. Корсун В.И. Вдовиченко М.Н. ООО "Спорт-Хаус" Якименко Л.В. ОАО "Ростовкнига" ФГУЗ "ЦГЭ в РО" ИП Шкуркина Т.М. ООО "Арсенал - Азов" ИП Лысенко Н.А. МКД К. Либкнехта 12 ИП Тарелов А.В. ИП Куцепалова Лидия Мирхатовна ИП Глазев Д.В. Шкуркина Т.М Шпак Е.Г. Ткаченко Е.Н. Ткаченко Е.Н. Васильева Е.М. Петренко Н.Е. Подушко В.В. Зайцев В.Е. Петренко Л.А. Азовская районная общественная Михайлов В.В. Ераносьян Павел Жирайрович Ткаченко Т.Н. ООО "Азов-Сигнал" Серегин Р.М. МО МВД РФ "Азовский" Осадчая С.Ю. Волошко А.К. Кваша Н.В. Сюсюкина Л.И. Глушенко Л.М. ЗАО "Союзлифтмонтаж - Юг" Курбет Е.С. Авакумова Л.Ю. МКД Московская 91 Довбня А.И. ООО "МАНГО" Черемисова Л.Ю. Исоченко Л.Н. Склярова Ю.А. Склифус С.Г. Воробьев М.Н. Мараховская А.В. Лапигина Л.И. Арутюнян О.В. ИП Амирова Е.С. (Чурилина Е.С.) Дробышева Н.В. Склярова Т.Б. МКД З.Космодемьянской 72 А Мышкина И.Ю. Нурмагомедова М.П. Григорян С.М. Азовский филиал ГУЗ "НД" РО ООО "ИРФС" Шичанина Л.Г. Тен Иннокентий Чуриков О.Д. Ахмедов А. М. ИП Щекотина Т.А. Козлова Л.В. ЗАО "Торговый дом Перекресток" Шевченко Л.А. ИП Афонин С.В. Халафян Д.Ж. Жигайлов А.А.(Яковенко Руслан Владимирович) Михайлов Сергей Леонидович Балакин И.Е. Здерева Г.В. Пушкаренко Н.Н. Шкуркина Т.М. Перкова А.И. Романенко И.И. Мишахин А.А. МКД З.Космодемьянской 41 МКД Петровский бульвар 19 МКД Ленина 73 МКД Макаровского 100 МКД К. Либкнехта 66 МКД Кондаурова 3 МКД З.Космодемьянской 81 А МКД З.Космодемьянской 81 МКД З.Космодемьянской 75 МКД Московская 75/77 ООО "Сервис-МТ" Колосова С.А. Архипова Е.В. ФКЦ " Военный комиссариат Ростовской области" Миронова Н.Н. ИП Лукашова Л.Л. ГУП РО " Ростовоблфармация" Алейников А.В. Иванов А.М. МКД Макаровского 25 МКД Московская 59 МКД Московская 76 МКД Мира 43 "А" МКД Кондаурова 11 МКД Мира 35 МКД Севастопольская 109 МКД Севастопольская 111 МКД Красноармейский 96 Новиков А. И. Коноваленкова М.В. Андриасян В.М. ИП Журов В.В. Асатрян Д.Г. ИП Алейников А.В. Абрамов В.Н. МП г. Азова "УК- АЗАК" ("УК-Жилсервис") Чурилин С.Е. Евдокимова А.А. Белоусько Е.П. Великий А.А. МУП "Теплоэнерго" Гиваргизова Б.Б. Костина Е.П. Мамедов А.М. Пименова Т.П. ИП Васильченко Л.Н. Магнышева П.М. Карпенко М.В. Чащина С.Ю. ИП Брага Д.В. Шкуркина Т.М. ИП Сугера А.А. Тищенко С.Л. МКД Либнехта 76 МКД З.Космодемьянской 38 МКД Коллонтаевский 65 Медведева М.В. МОУ  СОШ  № 11 г.Азова Смажко Георгий Гордеевич Николов В.Д. Табун Н.И. ИП Чистякова И.В. ФГУП "Почта России" ИП Тетерев С.В. ООО МЦ "ЮгМедТранс плюс" ИП Лукашев Ю.А. ООО "НПФ  КОМЕКС" Мищенко В.Н. Васильцов А.С. ИП Балабаева С.В. ИП Репунов С.И. Горук Л.Н. Грицаенко Н.А. ИП Кремешов Ю.Н. ИП Хмуренко О.С. Олефиренко Н.В. Костина А.Н. ИП Демченко Н.Ю. Овчинникова Р.А. ИП Мироненко Н.А. Козин Н.П. Демьянова Л.Н. Рябоконь А.С. Табун В.Ю. Цыбровская Н.Ю. Пан А.Ф. Польковская-Клименко И.Ю. Шульман И.А. Котова И.М. ИП Мироненко О.А. ИП Гордова Т.Б. ИП Матвеева Т.Н. ИП Доля Г.М. ИП Алмазова О.Н. Шаталов А.С. ИП Бодиков Г.О. Сирота А.А. ООО "Фараон" Малыгина Т.С. Управление федеральной службы по РО ИП Сердюкова Е.Ю. ИП  Анощенко В.В. ИП Стерхова Л.В. Ларина Л.П. Марченко М.А. ИП Гопак Е.В. ИП Агаев В.Г. Ярмаркин А.П. Дрожко В.И. Лукьяненко А.В. ИП Хондова С.В. ИП Новикова О.Б. ООО "АМКБ  ГРУПП" ООО "МС Групп" ИП Брель М.Е. ИП Белоненко И.В. АО "Донской ломбард" Савина И.В. Логинов А.А. ИП Коваленко П.П. АНО Содействия развитию ФСК "ВОЗРОЖДЕНИЕ" ООО "Оливка" ИП Стальнов И.А. ИП Бойко Д.Н. ИП Шкуркина Т.М. Еременко А.С. ИП Хворов М.С. ИП Волковская С.М. Горовенко В.В. Данилова Э.В. Крупеня Л.П. ИП Глушко А.М. МАУ г. Азова "Многофункциональный центр предоставления государственных  и муниципальных услуг" ИП Дорошенко И.И.  св-во  304610127900022 Местная религиозная организация православный приход Табун Евгений Юрьевич Маргулис Вадим Дмитриевич Лесняк Н.И. Дорохов Алексей Георгиевич Полюшкин И.И. Бочкарева Е.А. ИП Потаков А.Ф. Дубровская Т.А. Личный фонд "САМый" Левченко А.В. ИП Кравченко А.А. Шапошникова В.А. Гаркуша Н.П. ИП Корнилова Ю.А. Ф.Л. Шевченко О.В. ИП Дрожко В.И. Храм  Азовской Иконы  Божией М ИП Вихарев ИП Лелеко В.Н.св-во 304614024400010 от 31.08.04г. ИП Алавердов А.Н ИП Луценко А.Ю. ИП Стариенко Н.В. ООО "Татьяна" ИП Молоков А.В. ИП Сеськов В.А. ИП Меликстян Р.Ш. ИП Макаренко М.Л. ИП Сугакова Е.Н. ИП Голикова Е.С. Управление судебного департамента г.Азова Регистрационная служба г.Азов ИП Аревшатян А.С. АО "Донэнерго" Хоз. нужды АМЭС ИП Каплина А.В. (1427.) Величко А.А. Евсеев Николай Викторович (1589.) ИП Яндринский В.М. Ф.Л. Солдатова М.Т. ИП Кейдан О.В. ИП Широков М.Ю. МУК ГДК ЗАО "Жемчужина Азова" ООО "Сервис" ГОУ СПО "АГТК" УМП "МКЦ" Администрация Азовского район ГОУ ДОД ОСДЮСШОР №9 ИП Арутюнян Р.Л. МП "Азовводоканал" АО "Азовмежрайгаз" ООО "Элид" ГБУК РО "Азовский историко-археологический и палеонтологический музей-заповедник"имени А.А. Горбенко АО  "РостовАвтоДор" Муниципальное казенное учреждение г. Азова "Департамент ЖКХ" ООО "Азовский рынок" ООО "ПрофСервисТрейд" ООО "КЭС" ООО "НЭК" ГАУ " ЦГБ" РО в  г. Азове ООО "Магнит Энерго" ООО "ЕЭС Гарант".</t>
  </si>
  <si>
    <t>Быт. АО "Донэнерго" Хоз. нужды АМЭС ГАУ " ЦГБ" РО в  г. Азове Дробышева Н.В. Евсеев Николай Викторович (1589.) Зайцев В.Е. МОУ "МУК" Муниципальное казенное учреждение г. Азова "Департамент ЖКХ".</t>
  </si>
  <si>
    <t>Быт, ООО "АЗОВЭКОНОМИНВЕСТ" Медицинский центр"Здоровье" МОУ СОШ №15 г. Азова МБУ ДО ДХШ имени И.И.Крылова г. Азова МУК "Азовская городская ЦБС" МДОУ № 1 Барановская Н.А. ФЛ Третьяков А.Е. Колесникова Л.А. ИП Бессмертный  Ю.Б. ФЛ Лебедева О.В. ООО "Меркурий" Администрация  г. Азова МКД пл.Петровская 5/30 МОУ ДОД СЮТ г.Азова МОУ ДОД СЮН г.Азова Волков А.Д. ФКУ УИИ ГУФСИН России по РО Чирков Геннадий Георгиевич ИП Ванькин А.А. ИП Шкуркин С.А. Климова Т.И. Тищенко Л.А. Светличная Татьяна Петровна Соколов И.А. Алексеев А.Н. Алексеев Н.А. ОАО "Ростовкнига" Третьяков А.Е. АГО БФПДИ "Будущее детям" ИП Дорошенко И.И. МКД К. Либкнехта 12 ИП Куцепалова Лидия Мирхатовна ЗАО "Агенство ЮРДВ" ИП Заломный С.Г. Путиенко Л.В. ИП Олейник О.М. Нелинова Ф.В. Иванов А.А. ООО "ДААР" ООО "Азов-Сигнал" МБУ г.Азова "Чистый город" МО МВД РФ "Азовский" Евусяк М.П. Алексанян К.Т. Епихин А.В. Рокачева И.К. Трубчанина Л.П. МП г.Азова "Городской центр технической инвентаризации, архитектуры и строительства" ООО "АРБОР" ИП Амирова Е.С. (Чурилина Е.С.) Татарченко Л.В. Доля Г.М. Петренко М.М. Асмолов И.М. ОВО при ОВД по г.Азову и Азовскому району Григорян С.М. Азовский ф-л Рост. обл. коллегии адвокатов Изотова Е.Г. Солонар К.А. МКД Петровский бульвар 19 ООО "Сервис-МТ" Олейников Н.С. ФКЦ " Военный комиссариат Ростовской области" Реунов А.А. Иванов А.М. МКД Толстого 58 Добрица О.В. МКД Московская 46/48 МКД Ленинградская 66А МКД Ленина 33/43 МКД Ленина 33/43 МКД Московская 33 МКД Толстого 56 МКД Социалистический 54/56 Коноваленкова М.В. МБУ г. Азова "Чистый город" Почапская С.П. Андриасян В.М. Маринич Г.А. Чурилин С.Е. Хмара Л.В. МУП "Теплоэнерго" Митрофанова Н.А. Петренко Л.А. Магнышева П.М. ИП Брага Д.В. Сухомлин Р.Н. Табун Н.И. Сухомлин И.Н. Парасоцкая Я.В. ИП Лукашев Ю.А. Васильцов А.С. Грицаенко Н.А. Половинкин А.Е. Ткаченко Л.А. Савельев В.В. Овчинникова Р.А. ИП Мироненко Н.А. Мужиков О.И. Лапигин Б.И. Цыбровская Н.Ю. ИП Кравченко Н.А. Шульман И.А. ИП Пироев Х.А. Будилович О.В. Кривда А.Г. Управление федеральной службы по РО ИП Лавриченко О.М. ООО "ГЦ Ростов" Басалаева Е.С. Гаркуша М.А. Глушенко Д.В. Асатрян А.Г. ИП Новикова О.Б. ООО "АМКБ  ГРУПП" Маканова Л.Н. ИП Брель М.Е. МП г. Азова "Гостиница Солнечная" Белокобыльский Н.П. Логинов А.А. ООО "Оливка" ИП Стальнов И.А. Гайденко Е.Ю. Гнездилов И.С. ИП Куленко Елена Викторовна Ганенко Д.В. ИП Максименко А.А. ООО "Торговое Дело" Титов Е.А. Денисенко Т. В. Ярмаркина И.А. Тищенко Г.Я. ИП Нектов С.Р. Ф.Л. Голубев Ю.М. Тышлек А.А. ИП Пантелюк В.Д.св-во 304614027200027 от 28.09.04г. ИП Барсегян В.Ж.св-во 304614034800162 Филиал 6 ОАО КБ "Центр-Инвест ИПБондаренко С.Н. с-во 304614033500109 ИП Булгаков И.Г.св-во 304614030900043 ИП Лелеко В.Н.св-во 304614024400010 от 31.08.04г. ИП Пирогов С.Н. с-во 3304614003000030 ИП Ужитчак В.Д. св-во 304614030000086 ООО ПКФ Рудаз Кривда В.П. Ф.Л. Сухарада  А.А. ИП Бездольная Т.Ф.св-во 304614010400061 Авилов П.А. ИП Аревшатян А.С. Ким В.А. (1089.) ИП Неглупова Э.В. ЗАО "Жемчужина Азова" УМП "МКЦ" ГОУ ДОД ОСДЮСШОР №9 МП "Азовводоканал" АО "Азовмежрайгаз" ГБУК РО "Азовский историко-археологический и палеонтологический музей-заповедник"имени А.А. Горбенко АО  "РостовАвтоДор" Муниципальное казенное учреждение г. Азова "Департамент ЖКХ" ООО "КЭС" ООО "НЭК" ГАУ " ЦГБ" РО в  г. Азове ООО "ЕЭС Гарант".</t>
  </si>
  <si>
    <t>Л-119</t>
  </si>
  <si>
    <t>Быт, ОГОУО школа-интернат ООО №10 г.Азова ФЛ Нестеренко Н.Г. ИП Гореславцева Е.В. ИП Вовк В.А.св-во 304614035200064 ИП Величко А.К. ИП Виниченко  С.М. ИП Калмыков М.С. МОУ СОШ №3 г. Азова МОУ СОШ № 14 г. Азова МУК "Азовская городская ЦБС" ИП СерегинаЛ.Б. ИП Дуброва Л.И. Физическое лицо Симачук Т.В. ФЛ Воекова В.П. Ф.Л. Басенко Виталий Владимирович Прудников С.А. ФЛ Грушин О.П. Каневское ГПУ   ф-л  ООО"Кубаньгазпром" ИП Васильева Е.М. св-во 486 ФЛ Срибный Н.С. ГСК "Газель" Местная религиозная организация Церковь Евангельских Христиан - Баптистов г. Азова МКД Васильева 88 "А" ФЛ Корнеев Р.Б. Насруллаева Зарема Идрисовна Леонтьев Александр Алексеевич Орлов Александр Викторович Евтушенко Софья Владимировна Кальченко В.В. МКД Западный 13 МКД Васильева 90 "А" МКД Красноармейский 110 МКД Инзенская 11 "В" МКД Инзенская 11 "Д" ИП Чинь Ван Да МКД Инзенская 11 "Г" Яковлев А.С. Григорьев К.М. Громыко Н.А. ИП Погорелова О.И. Бондаренко Р.В. МКД Пирогова 11 ГСК "Запорожец" МКД Черноморский 66 Б ИП Мельник А.В. Костенко С.Е. ИП Москаленко С.И. Гуторов Д.А. Букина Е.М. Олейникова С.С. МБУ ДО ДЮСШ №3 г. Азова ИП Джагинян Д.Ж. Путиенко Л.В. Михайлов В.В. ООО "Азов-Сигнал" Катарян Федор Сергеевич МО МВД РФ "Азовский" Осадчая С.Ю. Петренко Ю.М. ИП Лапигин Б.И. Кучерова Ю.И. Лапигина Л.И. Склярова Т.Б. Белозеров В.В Приходько А.И. ООО "АСТРА" МУ "Управление по делам ГО и ЧС г.Азова РО" Алейников А.В. Болдырев Д.Н. ГСК "Клаксон" Азовский филиал ГУЗ "НД" РО Исакова Н.В. ООО " Малыш" Козлова Л.В. Пелецкий О.Ю. МКД Некрасова 33-а Григорьев И.Г. Елеськин С.Ю. Кравцов М.Б. МКД Красноармейский 106 "А" МКД Васильева 90 МКД Черноморский 66-а МКД Привокзальная 27 МКД Привокзальная 21 МКД Привокзальная 23 МКД Инзенская 3 "В" МКД Инзенская 3 "В" Алиев Р.О. Азовское ГО ВОА Третьякова Е.В. Бельченко Г.И. Кваша А.В. Данильченко Р.В. Тюрин А.В. МКД З.Космодемьянской 90 МКД Западный 4 МКД Черноморский 77 "Б" МКД Пирогова 4 МКД Черноморский 70 МКД Привокзальная 31 МКД Красноармейский 117 МКД Привокзальная 31 МКД Макаровского 37 МКД Привокзальная 29 МКД Кондаурова 12 Новиков А. И. ИП Журов В.В. ИП Савко А.В. Роляк В.В. ИП Чинь  Ван Да МУП "Теплоэнерго" ИП Чурилин С.Е. Бережная Е.С. ИП Черновалова Н.С. Сухомлин И.Н. ИП Корнет Ю.А. св-во304614008900110 от 29.03.04г. Михеенко В.В. ИП Романцова Т.М. Сухомлин Р.Н. ООО ТРК "Пульс" ООО "Агроторг" МКД Инзенская 13-а МКД Инзенская 5 МКД Западный 6 Микинян К.С. ФГУП "Почта России" ИП Бельченко Г.И. Недиленко И.М. ИП Хмуренко О.С. ИП Демченко Н.Ю. Арутюнян С.С. Гудин П.Д. Лапигин Б.И. Роменская Л.В. ИП Кузичкин  С.А. ИП Шустер Г.П. ООО "Фараон" ИП Сердюкова Е.Ю. Кваша Д.Р. Михайлов И.Л. Стороженко Е.Г. Табун А.В. Ларина Л.П. ИП Дружченко Ю.И. ООО"Владвик" ООО "Апекс Плюс" ООО "АМКБ  ГРУПП" Каменев С.В. Кочарян Н.М. Анистратов В.А. Кваша М.М. Мосенцева Н.Ф. Хворов В.А. ИП Романенко Д.В. ИП Дуброва Г.В. Мед Л.В. ИП Лесняк Т.Н. ИП Куленко Елена Викторовна Дедович Э.В. ООО ТД "Арктика" Лазуренко Т.В. ИП Панфилов А.В. Кондратенко А.В. ООО "АзовПринтПак" ИП Шестакова И.С. АО "Русская Инфраструктурная Компания" ИП Лапигин И.Б. ИП Бабкина Д.В. Гаврильченко В.П. Даневич Р.Л. Юхнов А.З. Тен В.В. Федоров А.П. Голопузенко В.А. Давыденко Д.В. Насруллаева Л.С. Мытников И.В. Айрапетян Яразян Рафаел Ваагнович ООО "Азовтеплоэнерго" Изотова Е.Г. ИП Бакуменко В.В. Потаков С.А. ООО "СЗ "Градстрой" ИП Акименко В.Н. ИП Барсегян В.Ж.св-во 304614034800162 ИП Посева С.И.св-во 304614005100038 ИП Борцов А.Т. Ф.Л. Голубовский Г.Е. ООО"Петровский" ИП Ужитчак В.Д. св-во 304614030000086 ООО ПКФ Рудаз ИП Шаповалова Т.В.св-во 304614016000030 ИП Григорьева Л.Ю. НОУ  ДПО  "Дом знаний" ИП Мужиков В.И. ГУРО Дом семьи г.Азова ЗАО "РН-Ростовнефтепродукт" ("РН-Энерго"200283817) МКД Макаровского 150 "А" МКД Куникова 54 Ф.Л. Стрижак Н.Н. ИП Глджян Н.Б. св-во 304614035500115 ИП Косовская О.В. ИП Марченко Н.В. ЗАО "Донюгстрой" ИП Васильева Е.М. МП "Азовводоканал" АО "Азовмежрайгаз" АО "Азовский завод стройматериалов" Муниципальное казенное учреждение г. Азова "Департамент ЖКХ" ООО "Азовский рынок" ООО "КЭС" ООО "Энергосбыт Юга" ГАУ " ЦГБ" РО в  г. Азове ООО "Магнит Энерго" ООО "МТС энерго" МКД Пирогова 10.</t>
  </si>
  <si>
    <t>Л-120</t>
  </si>
  <si>
    <t>231_СХА (к) им    ХХ Партсъезда,246_ООО  "Кулешовское автотранспортноепредприятие", 261_ГК   Форсаж,1856_Жестина Л.М.,1988_ИП Московченко Лада Дмитриевна,29_ООО "Рада",1039_ГУ "40 отряд ФПС по РО",ОЭК, 2535_ИП Вовк Людмила Васильевна,2114_ООО "Ростовская ПродовольственнаяКомпания-Терра",1263_Малик Валентина Ивановна,1346_Богомолов Юрий Митрофанович,1343_МБДОУ Центр развития ребенка -детский сад первой категории №60 Ягодка,1448_Михеева Надежда Васильевна,1527  ИП Авакян С.А.,А 2061_Амирова Е.С.,1854_ООО "ТК Лакомый кусочек",1942_ООО "Ростов Полимер",1791_ИП Сиренко М.Г.,2004_ООО " Стоки Стоп", 2054_Власов И.Ю.
с.Кулешовка, с.Новоалександровка. 3 категория.</t>
  </si>
  <si>
    <t>ПС 110 кВ А26</t>
  </si>
  <si>
    <t>КВЛ-10 2608</t>
  </si>
  <si>
    <t>ООО "Мултон Партнерс". 2 категория.</t>
  </si>
  <si>
    <t>КЛ-10 2618</t>
  </si>
  <si>
    <t>128_ООО "Заветы Ильича", 151_Пешковское сельпо, 62_МБУЗ "ЦРБ Азовского р-на",384_ООО   Актива, 665_МБОУ Головатовская СОШ, 75_   Успех   Чернова, 836_ИП Артемов Г  К, 815_МУК СДК с  Головатовка, 1113_Местная религиозная организация, 1139_Давыдова Евгения Петровна, ООО "МагнитЭнерго", 1386_Давыдов С.А., 1577_ Свиридова Т.В., 1428_Попова Надежда Алексеевна, "ПрофСервисТрейд", 1548 Афонина Наталья Валерьевна, 1953_ИП Оганнисян А.А., 2049_МБДОУ детский сад №8 "Незабудка", 2018_Курбет В.Е..
с.Головатовка . 3 категория.</t>
  </si>
  <si>
    <t>ПС 110 кВ А31</t>
  </si>
  <si>
    <t>КВЛ-10 3125</t>
  </si>
  <si>
    <t>136_Рыбколхоз   Ильича229_,ИП Дорошенко Илья Иванович,654_МОУ Займо-Обрывская СОШ,92_ООО "Колхоз Мир",1238_ООО "Форас",1294_МБДОУ детский сад №6 "Солнышко"Азовского р-на,1314_Инатаева Любовь Николаевна,2686_ООО "Агроторг",1570_Гадецкий А.Е.,1928_ИП Волков Р.А.,1876_ИП Миронов В.В.
 быт с.Займо-Обрыв, х.Береговой  3 категория.</t>
  </si>
  <si>
    <t>КВЛ-10 3127</t>
  </si>
  <si>
    <t>ИП Деревянченко Р.А. КФХ"Золотая осень" ООО "Деметра" СПК  Заветы Ильича Ф/Х Земля ИП Дорошенко Р.И.</t>
  </si>
  <si>
    <t>КВЛ-10 3129</t>
  </si>
  <si>
    <t>ИП Ким В.М. ОАО "Азовмежрайгаз" Аз. ф-л ФГУ "Управление"Ростовмелиоводхоз"  Администрация Пешковского с/п ИП Петренко А.М. ф/х "Воля" с.Займо-Обрыв</t>
  </si>
  <si>
    <t>КВЛ-10 3105</t>
  </si>
  <si>
    <t>ОАО "Ростелеком" ОАО "Азовмежрайгаз" ООО НПО "Новая Технология" Аз. ф-л ФГУ "Управление"Ростовмелиоводхоз" ООО ППФ "Дон" ООО"Азовзернотранс" с. Пешково с.Головатовка</t>
  </si>
  <si>
    <t>КВЛ-10 3113</t>
  </si>
  <si>
    <t>ГУ " 2 отряд ФПС по РО(ГУ "2 отряд ФПС по РО") .ОАО "Ростелеком". ООО "Торговый дом "АКЗ". Филиал ОАО "Мобильные ТелеСистемы". ИП Висенко А.С.. ООО  "Агрокомплекс Ростовский" УМП "Приморский водопровод". ИП Васильченко А.Н.ИП Дасаев А.Ш.ИП Донцова М.Н. с. Александровка</t>
  </si>
  <si>
    <t>ПС 110 кВ А32</t>
  </si>
  <si>
    <t>ВЛ-10 3202</t>
  </si>
  <si>
    <t>УМП "Приморский водопровод" Филиал ОАО "Мобильные ТелеСистемы" ЗАО"им.Дзержинского"  ИП Болабонов В.А.   с. Александровка</t>
  </si>
  <si>
    <t>ВЛ-10 3203</t>
  </si>
  <si>
    <t>УМП "Приморский водопровод" Демин Р.А. ГУРО "Азовская  рай СББЖ" с. Александровка</t>
  </si>
  <si>
    <t>ВЛ-10 3207</t>
  </si>
  <si>
    <t>ф/х Исток ИП Алиев Артур Рамазанович ИП Карапетян А.А. ИП Ладан Э.Б. ИП Лазарева Г.Н КФХ Гречкин х.Красная Поляна</t>
  </si>
  <si>
    <t>ВЛ-10 3209</t>
  </si>
  <si>
    <t>ОАО "Ростелеком" ЗАО"Азовское" ИП  Рычкова Наталья Григорьевна  КФХ Карнола МП"ЭКО" ООО  "Агрокомплекс Ростовский" х.Метелев</t>
  </si>
  <si>
    <t>ВЛ-10 3213</t>
  </si>
  <si>
    <t>ООО  "Агрокомплекс Ростовский" ИП Акименко В.Н. ИП Галкина А.И. МБДОУ д/с №19 "Гномик" МБОУ Александровская СОШ х. Нижняя Козинка</t>
  </si>
  <si>
    <t>ВЛ-10 3214</t>
  </si>
  <si>
    <t>Администрация Балко-Грузского сельского поселения АО "Зерноградское ДРСУ" АО "Почта России" ГБУ РО "ЦРБ" в Егорлыкском районе х.Балкогрузский х.Советский</t>
  </si>
  <si>
    <t>ПС 110 кВ Балкогрузская</t>
  </si>
  <si>
    <t>ВЛ-10 904</t>
  </si>
  <si>
    <t>ИП Глава К(Ф)Х Иващенко А. А. И.П. "Евсеев А.В." И.П. "Жидков С.А." И.П. "Легкарь С.В." Администрация Балко-Грузского сельского поселения АО "Почта России" ГБУ РО "ЦРБ" в Егорлыкском районе ЕМУП "Коммунальник" х.Мирный</t>
  </si>
  <si>
    <t>ВЛ-10 908</t>
  </si>
  <si>
    <t>И.П. "Бойченко В.А." И.П. "Дарбинян А.С." Администрация Балко-Грузского сельского поселения ЕМУП "Коммунальник"</t>
  </si>
  <si>
    <t>ВЛ-10 910</t>
  </si>
  <si>
    <t>167_И.П299_ИП "Махов А.В.",350_"Гапочкин А.С.",456_"ВАЛЯВА Г.П.",458_ИП Банько С.А.,61280301116_ИП "Волгин В.С.",Дорганов Н.Н.,61280301108_Гапочкин Г.С."ШУРМИН В.В."
 х.Прогресс,  х.Зеркальный,  х.Изобильный) 3 категория.</t>
  </si>
  <si>
    <t>ПС 110 кВ Егорлыкская</t>
  </si>
  <si>
    <t>ВЛ 35 кВ Егорлыкская- Е11</t>
  </si>
  <si>
    <t xml:space="preserve">ПС 35 кВ Е5 (61280301269_ЕГОРЛЫКСКАЯ ЦРБ, 181_И.П."ЯЦЮК Н.Н." ,181, 54_" ВартанянХандыл Суренович", 61280301310_МОУ ОБЪЕДИНЁННАЯ СОШ № 6 им.  В.А.  Сулева
289_ИП ЛЕВЧЕНКО А.В.,10_ИП"Коломыцев"Николай Владимировичучет на КТП 366,106_ИП ЗАВЯЛОВ А.И.,394_Лемешко Е.А,316_Шагоян Г.Л.,438_Бутенко Е.Г.,330_Халидов К.Ш.,342_"Лебедева Е.В.",315_"ХАЛИДОВ А.Ш.",351_Колесников А.В.,353_Бутенко Л.Н.,380_Завялов А.И.,393_Осипов А.А.,411_Водяхина Т.Ф.,ООО "КЭС",429_Халилова Д.И.
 х. Терновский,, х.Калмыков,  х.Новая деревня, ); ПС 35 кВ Е1 (ФГУП Госкорпорация по ОрВД, ) 3 категория. </t>
  </si>
  <si>
    <t>ВЛ 35 кВ Егорлыкская- Е5</t>
  </si>
  <si>
    <t>231_И.П."ГРИГОРОВА В.В."  "465_Байрамова В.И.К.,115_ЕМУП   КОММУНАЛЬНИК,,123_Гетманский В.И.,15_ГУП РО Егорлыкское ДРСУ,374_Чеботарев Т.П.,ООО "ЕЭС Гарант",437_Федоров Н.Г, 404_Хидирнебиев Ю.Ф.,"ПрофСервисТрейд",444_ ИП Гольцева Евгения Федоровна,125В_Воробьева М.В.,476_Сафронова Г.А.,61280301126_ИП Дзгоева И.А.
х. Прощальный, х. Таганрогский, х. Московский, х.Украинский 3 категория.</t>
  </si>
  <si>
    <t>ВЛ 35 кВ Егорлыкская- Е7</t>
  </si>
  <si>
    <t>ПС 110 кВ Роговская</t>
  </si>
  <si>
    <t>ВЛ-10 801</t>
  </si>
  <si>
    <t>ВЛ-10 802</t>
  </si>
  <si>
    <t>ВЛ-10 807</t>
  </si>
  <si>
    <t>ЗАО ППФ "Юбилейная" ИП Сабуренко с Н.Батайское</t>
  </si>
  <si>
    <t>ПС 35 кВ Е3</t>
  </si>
  <si>
    <t>ВЛ-10 302</t>
  </si>
  <si>
    <t>ВЛ-10 305</t>
  </si>
  <si>
    <t>ПС 35 кВ Е4</t>
  </si>
  <si>
    <t>ВЛ-10 402</t>
  </si>
  <si>
    <t>ВЛ-10 405</t>
  </si>
  <si>
    <t>Юридические лица, физические лица г. Зерноград</t>
  </si>
  <si>
    <t>ПС 110 кВ ЗР10</t>
  </si>
  <si>
    <t>Л-1001</t>
  </si>
  <si>
    <t>c.Кулешовка</t>
  </si>
  <si>
    <t>ПС 110 кВ Обильная</t>
  </si>
  <si>
    <t>ВЛ-10 104Н</t>
  </si>
  <si>
    <t>Ростовское региональное отделение ОАО Мегофон  ОАО"Кулешовское РХ" ИП Малый С.И. ООО "Рыбколхоз им.Ленина"  Кулешовский рыбхоз быт с.Усть-Койсуг х. Шмат</t>
  </si>
  <si>
    <t>ВЛ-10 105Н</t>
  </si>
  <si>
    <t xml:space="preserve">ИП Прокопенко А.А. ИП Ли Е.В. Сон К.И. Ф/х Перков А.М. ОАО "Азовмежрайгаз" Шацкий В.В. ДНТ Кулешовка п.Овощной с.Кулешовка ДНТ "Клен парк" </t>
  </si>
  <si>
    <t>ВЛ-10 106Н</t>
  </si>
  <si>
    <t>ООО "Донземстрой-2" ЗАО "РОСС" Ф/х Перков А.М. Ростовское региональное отделение ОАО Мегофон  ООО "НОВАЭК" п.Овощной</t>
  </si>
  <si>
    <t>ВЛ-10 107Н</t>
  </si>
  <si>
    <t>314_СНТ "Градиент",1684_Кокоткина,122_ЗАО "К-Инвест",С 855_ИП Шевченко Андрей Сергеевич,1466_Бобрешов Алексей Владимирович,1380_ООО "АвтоЮг",1585_ООО "Недра",1730_ООО "ДАУАВИН",1956_Высочина Галина Валерьевна
с.Самарское 3 категория.</t>
  </si>
  <si>
    <t>ПС 110 кВ Самарская</t>
  </si>
  <si>
    <t>ВЛ-10 1002</t>
  </si>
  <si>
    <t xml:space="preserve">829_МОУ Самарская СОШ №4192,ООО "САП" ,1123_ООО "Газонефтепродукт сеть",1993_ИП Петросян В.П.,1416_ИП Барсегян Васил Ашоти,1300_МБДОУ-д/с №35 "Вишенка",ООО "Донэнерготранзит",1393_ИП Хомяков Андрей Борисович,ООО "КЭС",
ООО "Новая энергетическая компания",210096_ ООО "ЛУКОЙЛ-энергосервис",С 1004_Зина Антонина Юрьевна,1927_ИП Ищенко А.С.
с.Новотроицкое, НП "Поселок Южный",с.Самарское,  х. Большевик, х. Бурхановка, х. Степнянский, х.Галагановка, х.Ельбузд, х.Каяльский 3 категория. </t>
  </si>
  <si>
    <t>КВЛ-10 1011</t>
  </si>
  <si>
    <t>160_УМП   Приморский водопровод, 61200210209_ООО "ЭНЕРДЖИ ГРУП",520_ГК "Автодор",122_ЗАО "К-Инвест",98_ГНУ   Донская опытная станция  им  Л  А  Жданова,1188_ООО "МТМ",1972_ИП Топалова Т.В.,1887_Графов Александр Сергеевич
ГК "Российские автомобильные дороги" 2 категория, 
п.Опорный, п.Суходольский, с.Самарское. 3 категория.</t>
  </si>
  <si>
    <t>КВЛ-10 1020</t>
  </si>
  <si>
    <t>ОАО "Ростелеком" ОАО "Азовмежрайгаз" ИП Григорян Н.К. ИП Лучкин А.К. ИП Подратчян Н.В. ЗАО "Юг-Импэкс" ИП Гончарова Г.С. х.Победа  х.Левобережный</t>
  </si>
  <si>
    <t>КВЛ-10 1019</t>
  </si>
  <si>
    <t>160_УМП   Приморский водопровод, 181_Предприниматель Бедленчук М  А, 294_ИП Прокопенко А  А, 1588_ИП Голиков В.А., 707_МДОУ детский сад №17 Колокольчик,127_ООО "Ленинское знамя", 614_ИП Зыбин Е.М.,1287_Местная религиозная организацияправославный приход храма РождестваПресвятой Богородицы с.Стефанидинодар, ПАО "МТС Энерго",1452_Мирющенко Михаил Петрович,1631_Козырев А.П.
быт ДНТ "Приморский", с.Круглое, с.Стефанидино-Дар. 3 категория.</t>
  </si>
  <si>
    <t>ПС 35 кВ А17</t>
  </si>
  <si>
    <t>ВЛ-10 1702</t>
  </si>
  <si>
    <t>Ивахненко С.В, ОАО "Азовмежрайгаз",ОАО "Приморский", СПК Ленинское знамя  3 категория.</t>
  </si>
  <si>
    <t>ВЛ-10 1705</t>
  </si>
  <si>
    <t>СПК Ленинское знамя, с.Круглое  3 категория.</t>
  </si>
  <si>
    <t>ВЛ-10 1707</t>
  </si>
  <si>
    <t>ОАО "Ростелеком" Администрация Круглянского с/п ОАО "Азовмежрайгаз" Азово-Черноморское территориальное управление Госкомрыболовства России Батайское отделение ОСБ №5154 с.Круглое</t>
  </si>
  <si>
    <t>ВЛ-10 1701</t>
  </si>
  <si>
    <t>ВЛ-10 1708</t>
  </si>
  <si>
    <t>ПС 35 кВ А8</t>
  </si>
  <si>
    <t>ВЛ-10 803</t>
  </si>
  <si>
    <t>ВЛ-10 806</t>
  </si>
  <si>
    <t>ПС 110 кВ Еремеевская</t>
  </si>
  <si>
    <t>ВЛ-10 302Н</t>
  </si>
  <si>
    <t>БЫТ, АО "Азовмежрайгаз", МКД Матросова, дом 50, Департамент ЖКХ, ООО " Паритет", ООО "Кантина", Автокооператив "Ремонтник",  Кухаренко М.В., ИП Трут В.Ф., МКД Трудовой, дом 40-б,  Грибов Д.А., Финогеев А.Н., ИП Оленица Л.П., ИП Махмудов Н.И., МКД Московская, дом 265, МКД Московская, дом 267, МКД Волгоградский, дом 29,  ООО "ПрофСервисТрейд",  ИП Давыденко М.Н., ЗАО  "ТНК  Юг", ИП Каграманов А.А., Иванов И.А., ООО "Береговой производственный участок "Волна", ООО "НЭК", ИП Лозовик А.В., МКД Солнечная ,дом 81, ГК "Дон", ИП Крыштопин С.А., ИП Прокопенко И.В.</t>
  </si>
  <si>
    <t>ПС 35 кВ А2</t>
  </si>
  <si>
    <t>ГУП РО  "РостовАвтоДор" ИП Прокопенко И.В. ООО "ДЖИ БИ ПЛАСТ плюс" ООО "Унипласт"</t>
  </si>
  <si>
    <t>ВЛ-10 207</t>
  </si>
  <si>
    <t>ОАО "Ростелеком" ИП Сотников  О.П. ООО "Форпост-1" ООО ПКФ "Фрегат 2003" Администрация Новоалександровского с/п ДНТ Ягодка-2 ИП Барановский с.Кулешовка с.Новоалександровка</t>
  </si>
  <si>
    <t>ВЛ-10 211</t>
  </si>
  <si>
    <t xml:space="preserve">ИП Талибов С.Г. </t>
  </si>
  <si>
    <t>ВЛ-10 214</t>
  </si>
  <si>
    <t>МТП "Икар", ООО "Ритуал", ИП Илиополова В.С., Свято-Троицкий приход Ростовской Епархии г. Азов местная православная религиозная организация,  ГК "Жигули", ООО "Спецремстроймонтаж",  Рубинштейн О.Д.</t>
  </si>
  <si>
    <t>ПС 35 кВ А3</t>
  </si>
  <si>
    <t>БЫТ, ООО "Энергосбыт Юга", ФЛ Москаленко А.Ю., Департамент ЖКХ, АО "Азовмежрайгаз",  Местная религиозная организация православный Приход храма Азовской Божией матери, ООО "ПрофСервисТрейд", ФЛ Кичик И.А., Муниципальное учреждение культуры " Азовская городская Централизованная библиотечная система", ООО "ЕЭС Гарант", Ф.Л. Орищенко М.В., ИП Белоненко В.Н., Ивахненко В.Г., ООО "МТС энерго", Пушкаренко Д.Г., Белимова Л.М.</t>
  </si>
  <si>
    <t>ПС 35 кВ А4</t>
  </si>
  <si>
    <t>Л-403</t>
  </si>
  <si>
    <t>БЫТ, Гогенко А.Н., Ф.Л. Стрела А.Я., ИП Лысенко А.А., ООО "Азовский зерновой терминал", ООО "Фармпрепарат"</t>
  </si>
  <si>
    <t>ООО "Азовский зерновой терминал"</t>
  </si>
  <si>
    <t>Л-411</t>
  </si>
  <si>
    <t>62_МБУЗ "ЦРБ Азовского р-на"212_СХА   Маргаритовская,212_СХА   Маргаритовская, 217_Администрация Маргаритовского сельского поселения, 228_ООО   Белый ключ, 671_МОУ Маргаритовская СОШ,432_ООО  "Рыболовецкое хозяйство" Рыбак Приазовья",469_ОАО   Плоды Приазовья,677_МДОУ детский сад №28   Белочка,1192_Готьван Светлана Владимировна,1208_ИП Щербаков Михаил Александрович,1332_Корниенко Владимир Павлович,ПАО "МТС Энерго"
 с.Маргаритово,п.Приморский, х. Юшкин,х.Знаменка   3 категория.</t>
  </si>
  <si>
    <t>ПС 35 кВ А6</t>
  </si>
  <si>
    <t>ВЛ-10 609</t>
  </si>
  <si>
    <t>ООО"РХ "Соцпуть"  ИП Глава К(Ф)Х Борисов И.А. Азово-Черноморское территориальное управление Госкомрыболовства России ИП глава КФХ Корниенко А.П. ЗАО Сирена х.Чумбур-Коса с.Маргаритово</t>
  </si>
  <si>
    <t>ВЛ-10 601</t>
  </si>
  <si>
    <t xml:space="preserve">ПУ ФСБ РФ по Ростовской оласти Филиал ОАО "Мобильные ТелеСистемы" Батайское отделение ОСБ №5154 ИП Борисов И.А. ИП Зайцев Н.С. ИП Осканьян Л.И. с.Маргаритово с.Новомаргаритово </t>
  </si>
  <si>
    <t>ВЛ-10 613</t>
  </si>
  <si>
    <t>ОАО "Ростелеком" ОАО "Азовмежрайгаз" Азово-Черноморское территориальное управление Госкомрыболовства России ИП Евдокимов С.В. Н. Маргаритово, Порт-Катон,Маргаритово</t>
  </si>
  <si>
    <t>ВЛ-10 606</t>
  </si>
  <si>
    <t>120183101_ПАО "Ростелеком"62_МБУЗ "ЦРБ Азовского р-на",231_СХА (к) им    ХХ Партсъезда,567_ИП Луговская З  В,641_МОУ Высочинская ООШ,821_ИП Прадедович Е.М.,812_МУК ПДК с  Новоалександровка,1168_Кулакова Светлана Ивановна, 1407_МРО православный Приход храма Рождеств Пресвятой Богородицы с.Высочино, ПАО "МТС Энерго",1802_Алексеенко_Д.В.
, с.Высочино, с.Мило-Яковлевка 3 категория.</t>
  </si>
  <si>
    <t>ПС 35 кВ А9</t>
  </si>
  <si>
    <t>ВЛ-10 901</t>
  </si>
  <si>
    <t>162_ППФ Дон, ООО "МагнитЭнерго",1215_ГУП РО "РостовАвтоДор", 1266_ДНТ "Звездное",1455_ИП Гиваргизова Абелина Борисовна,1655_ООО " Гермес",1673_ИП Глава КФХ Пищеренко В.Н.,1704 Падалко Наталья Николаевна,1848_Эскандеров Е.В.
с. Павловка 3 категория.</t>
  </si>
  <si>
    <t>ООО ППФ "Дон", с. Павловка 3 категория.</t>
  </si>
  <si>
    <t>ВЛ-10 914</t>
  </si>
  <si>
    <t>231_СХА (к) им    ХХ ПартсъездаЮ 397_ИП Ганичев А  А,417_МБДОУ детский сад №30 "Чижик"с. Павловка,646_МОУ Павловская СОШ, 646_МОУ Павловская СОШ, 743_ИП Петров А  В,1158_ИП Молчанов Виктор Алексеевич,1177_ООО "СКРЦМ"
"ПрофСервисТрейд",1834_ЮКО "Азовский ЮРТ"
 с. Павловка 3 категория.</t>
  </si>
  <si>
    <t>ВЛ-10 902</t>
  </si>
  <si>
    <t>1391_ООО "АГРО-ЛИДЕР", 1432_Лучанинов Михаил Иванович, 1617_Ли Наталья Петровна, п.Платоно-Петровка, х.Петровка 3 категория.</t>
  </si>
  <si>
    <t>ВЛ-10 915</t>
  </si>
  <si>
    <t>ПС 35 кВ ЗР11</t>
  </si>
  <si>
    <t>Л-1011</t>
  </si>
  <si>
    <t>ПС 35 кВ ЗР18</t>
  </si>
  <si>
    <t>Л-1813</t>
  </si>
  <si>
    <t>ОАО "Ростелеком" МБУК "Гуляй-Борисовская центральная библиотека"  Администрация Гуляй-Борисовского сельского поселения Зерноградское Райпо МБУК " Г-Б СДК" МБОУ Гуляй-Борисовская СОШ х. Новая Поляна х.Займище х.Кугоейский х.Нижнекугоейский</t>
  </si>
  <si>
    <t>ПС 35 кВ ЗР5</t>
  </si>
  <si>
    <t>ВЛ-10 502</t>
  </si>
  <si>
    <t>ЗАО птицефабрика "Гуляй-Борисовская" ОАО "Ростелеком"</t>
  </si>
  <si>
    <t>ВЛ-10 505</t>
  </si>
  <si>
    <t>ООО "СХП Мечетинское"</t>
  </si>
  <si>
    <t>ВЛ-10 507</t>
  </si>
  <si>
    <t>ПАО "Газпром газораспределение Ростов-на-Дону" ОАО"Конный завод имени Первой Конной Армии" Администрация Конзаводского сельское поселение ООО "КХ Светлана" Зерноградское Райпо ИП Константинов К.А</t>
  </si>
  <si>
    <t>ПС 35 кВ ЗР6</t>
  </si>
  <si>
    <t>СЗАО "СКВО" х.Путь Правды</t>
  </si>
  <si>
    <t>ПС 35 кВ ЗР7</t>
  </si>
  <si>
    <t>ВЛ-10 701</t>
  </si>
  <si>
    <t>СЗАО "СКВО" Ростовское региональное отделение ОАО "Мегафон"</t>
  </si>
  <si>
    <t>ВЛ-10 706</t>
  </si>
  <si>
    <t>Юридические лица, физические лица ст. Мечётинская</t>
  </si>
  <si>
    <t>ПС 35 кВ ЗР9</t>
  </si>
  <si>
    <t xml:space="preserve"> ООО "Кагальник- Агро"   3 категория.</t>
  </si>
  <si>
    <t>ПС 35 кВ КГ2</t>
  </si>
  <si>
    <t>ВЛ-10 217</t>
  </si>
  <si>
    <t>Юридические лица, физические лица ст.Кагальницкая</t>
  </si>
  <si>
    <t>9_СПК АФ Кировская, 146_МП ЖКХ Кагальницкого сельскогопоселения,196_ИП КФХ Гунин А  А, 221_МБДОУ детский сад   Березка,240_Шевцов А В,70_ПАО"Газпром Газораспределение Ростов-на-Дону",70_ПАО"Газпром Газораспределение Ростов-на-Дону",391_Немчин ВМ,406_Ермаков ВВ,283900_ООО РН ЭНЕРГО,561_ИП Рыбина Татьяна Анатольевна
ст.Кировская  3 категория.</t>
  </si>
  <si>
    <t>ПС 35 кВ КГ3</t>
  </si>
  <si>
    <t>ВЛ-10 304</t>
  </si>
  <si>
    <t>9_СПК АФ Кировская, 46_ИП Галдин АВ, 37/з_Сбербанк России(118),204_МБОУ Кировская СОШ № 4,ГКУ РО ППС РОГосударственное казенное учреждениеРостовской области "Противопожарнаяслужба Ростовской области",283_Мизюкова Т.В., 325_Ульянченко Алексан.Петров.,329_ООО"Самара Нефть Сервис",353_Зайцев ПП,357_Ахтян ВА,358_Полеева ТМ,"ПрофСервисТрейд",425_Епихин АП,283900_ООО РН ЭНЕРГО,452_Воробьева ТА,490_ИП Вакуленко Максим Андреевич,524_ООО "Ростовский",571_ООО "Энергоальянс" (АО Юг Руси),562_Попхадзе Илья Георгиевич
ст. Кировская, х. Николаевский  3 категория.</t>
  </si>
  <si>
    <t>ВЛ-10 318</t>
  </si>
  <si>
    <t>ф-л  "Ростовэлекросвязь" ф-л Зерноградмежрайгаз ООО "Ростовский" ИП Бадалов Р.А. ИП Гунин ИП Широков Н.П. ст.Кировская х.Глубокий Яр</t>
  </si>
  <si>
    <t>ООО "Агрокомплекс Ростовский" Зерноградский почтамп УФПС РО х.Чистый ручей</t>
  </si>
  <si>
    <t>ПС 35 кВ КГ4</t>
  </si>
  <si>
    <t>ВЛ-10 403</t>
  </si>
  <si>
    <t>ф-л Зерноградмежрайгаз ООО "Агрокомплекс Ростовский" Администрация Калининского с/п х. Ключевой</t>
  </si>
  <si>
    <t>ВЛ-10 406</t>
  </si>
  <si>
    <t>ф-л  "Ростовэлекросвязь"  ООО "Агрокомплекс Ростовский" Администрация Калининского с/п п.Двуречье</t>
  </si>
  <si>
    <t>ВЛ-10 407</t>
  </si>
  <si>
    <t xml:space="preserve">ИП Шацкий В.В. СПК Рассвет ИП Ефименко В-Шамшево село Кут х. Дружный </t>
  </si>
  <si>
    <t>ВЛ-10 413</t>
  </si>
  <si>
    <t>КУИ Кагальницкого района ООО" Кагальник-Агро" Администрация Иваново-Шамшевского с/п ф-л  "Ростовэлекросвязь" ф-л Зерноградмежрайгаз х Черниговский х.И-Шамшево х.Лугань х.Свой труд</t>
  </si>
  <si>
    <t>ВЛ-10 415</t>
  </si>
  <si>
    <t>СПК "АФ Новобатайская"</t>
  </si>
  <si>
    <t>ПС 35 кВ КГ6</t>
  </si>
  <si>
    <t>ИП Комаренко А.В. СПК "АФ Новобатайская" Админисрация Новобатайского с\п с.Ново Батайское</t>
  </si>
  <si>
    <t>ВЛ-10 605</t>
  </si>
  <si>
    <t>ЗАО ППФ "Юбилейная" с Н.Батайское</t>
  </si>
  <si>
    <t>ВЛ-10 608</t>
  </si>
  <si>
    <t>Итого по ЮЭС</t>
  </si>
  <si>
    <t>ЮВЭС</t>
  </si>
  <si>
    <t>ПС 110 кВ АРЗ</t>
  </si>
  <si>
    <t>ООО СтройГарант, 
ИП  Продченко О.Ю.</t>
  </si>
  <si>
    <t>Юридические лица, Физ. лица г. Сальска</t>
  </si>
  <si>
    <t>ООО "Луч"(- Мехток, ДК, Мельница), ИП Аббасова Гуласар Афиз-Гызи(Земельный участок), ф-ал ПАО "Россети Юг" - "Ростовэнерго"(ф-ал ПАО "Россети Юг"-"Ростовэнерго" - Суховский УЭС),  х.Сухой(х. Сухой), Администрация Суховского с/п(Адм.Суховского сельского поселения - Уличное освещение), ИП Геворкян Роман Леонидович(Земельный участок (производственная база)), ИП Бурлаков С.Н.(ИП Бурлаков С.Н. - магазин х.Сухой), ИП Бурлаков Сергей Николаевич(ИП Бурлаков Сергей Николаевич - магазин), ИП Проданов(ИП Проданов Алексей Анатольевич - магазин), МБДОУ №31 Чебурашка(МДОУ №31 "Чебурашка" - детский сад), МБУЗ "ЦРБ"(МУЗ "ЦРБ" - ФАП х.Сухой), ПАО "Ростелеком"(ОАО "Ростелеком" - АТС х.Сухой), ОАО Мегафон(ОАО Мегафон - БС Сухой),  ООО "Энергия"(ООО "Энергия" - магазин), ФГБУ Управление "Ростовмелиоводхоз"(ПФ ФГУ "Ростовмелиоводхоз" - ПР-1), Суховский СДК(Суховский СДК- дом культуры), АО "Почта России"(УФПС РО - ОПС х.Сухой), ООО "Луч"(- Часовня, Контора МТМ, ПТФ, СТФ), ПАО «Сбербанк России» Сальское отделение (на правах отдела) Ростовского отделения №5221(- сбербанк х.Сухой), Местная религиозная организация Православный Приход храма Преподобного Серафима Саровского хутора Валуйский Пролетарского района Ростовской области религиозной организации "Волгодонская Епархия Русской Православной церкви (Московский Патриархат)"(Здание храма), Администрация Суховского с/п(Адм.Суховского сельского поселения - Здание администрации), х.Сухой, Гребенников А.Г., ИП Глазунов Ю.П.(ИП Глазунов Ю.П. - КАЗС-194), ИП Глазунова Н.И.(ИП Глазунова Н.И. - магазин хозяйственный), ИП Горбикова О.В.(ИП Горбикова О.В. - магазин), ИП Олейников В.В.(ИП Олейников В.В. - мастерская), МБОУ Суховская СОШ(МОУ Суховская СОШ -школа), МБУ ЦСО(МУ ЦСО - здание ЦСО), ООО "Идеал"(ООО "Идеал" - магазин продуктовый), ФГБУ Управление "Ростовмелиоводхоз"(ПФ ФГУ "Ростовмелиоводхоз" -контора х.Сухой), МУП "Пролетарский водоканал"(- водоснабжение, канал, котлован), 3 категория</t>
  </si>
  <si>
    <t>ПС 110 кВ Ганчуковская</t>
  </si>
  <si>
    <t>ВЛ 35 кВ Ганчуковская - Суховская</t>
  </si>
  <si>
    <t>ООО "Буденновский"(ООО "Буденновский"-ОТФ Бондарева), Дергачев Александр Николаевич(- Земельный участок), ИП Глава К(Ф)Х Кобяков С.А.(- Земельный участок), Амирмагомедов Шамиль Сайгидгосенович(- Нежилые здания), Гражданин РФ Мусаев Магомед Нуртдинович(- подсобное хозяйство), ИП Калмыкова В.В.(Земельный участок (дачный дом)), ИП Талалай Т.В.(ИП Талалай Т.В. -магазин, СТФ), ИП Фоменко А.Г.(ИП Фоменко А.Г.- КАЗС 195), ООО "Идеал"(ООО "Идеал" - магазин), ООО "Буденновский"(ООО"Буденновский"-МТМ-2), ФГБУ Управление "Ростовмелиоводхоз"(ПФ ФГУ "Ростовмелиоводхоз" - контора ст.Буденновская), ст.Буденновская(ст.Буденновская - население), ИП Дуденко И.А.(- аптека, магазин ст.Буденновская), ГУП РО "Ростовоблфармация"(- аптечный пункт ст.Буденновская), ИП Сухих Т.А.(- Магазин..), ПАО «Сбербанк России» Сальское отделение (на правах отдела) Ростовского отделения №5221(- сбербанк ст.Буденновская), Администрация Буденновского с/п(Адм.Буденновского сельского поселения - Здание администрации, Уличное освещение), ИП Асланян С.В.(ИП Асланян С.В. - магазин), ИП Бурим М.В.(ИП Бурим М.В.- магазин), ИП Воскун Т.Д.(ИП Воскун Т.Д. - магазин), ИП Глазунова Н.И.(ИП Глазунова Н.И. - магазин), ИП Глушко Ю.Н.(ИП Глушко Ю.Н. - ларек "Айболит"), ИП Кевшинь Т.В.(ИП Кевшинь Т.В. - магазин), ИП Талалай Т.В.(ИП Талалай Т.В. - бар,хозмаг,продуктовый), ИП Федорова Р.С.(ИП Федорова Р.С. - магазин), ООО "МагнитЭнерго"(магазин), МБУК Буденновский СДК(МБУК Буденновский СДК - ДК, котельная), МБДОУ №24 Теремок(МДОУ №24 - детский сад), МБОУ Буденновская СОШ(МОУ Буденновская СОШ - школа, котельная, мастерсике), МБУ ЦСО(МОУ ЦСО - СРО), МБУЗ "ЦРБ"(МУЗ "ЦРБ"  - амбулатория, стационар), МБУК "Дом музей С.М.Буденного"(МУК "Дом музей С.М.Буденного" - музей), МУП "Родничок"(МУП "Родничок" - здание насосной станции ст.Буденновская), ИП глава К(Ф)Х Могильный Николай Николаевич(нежилое здание), ИП глава К(Ф)Х Пустовойтов А.А.(Нежилое здание свинарник), ИП Бойко Ю.А.(Нежилое помещение), ОАО "ВымпелКом" Ростовский-на-Дону филиал(ОАО "ВымпелКом" - базовая станция сотовой связи "Билайн"), ПАО "Ростелеком"(ОАО "Ростелеком" - х.Буденновский), ОАО "Ростовоблгаз" филиал "Орловскрайгаз"(ОАО "Ростовоблгаз филиал Орловскрайгаз), ОАО Мегафон(ОАО Мегафон - БС Буденновский Пролетарский), ОАО "Мобильные Теле Системы"(ОАО Мобильные Телесистемы ст.Буденновская), ООО "Буденновский"(ООО "Буденновский"- ЦРМ, Контора, Пекарня), ООО "Идеал"(ООО "Идеал" - минимаркет), ООО "Ореон"(ООО "Ореон" - Дом, т.Кунычи), ООО "Холдинг-Урал-Дон"(ООО "Холдинг-Урал-Дон" - база отдыха), ст.Буденновская(ст.Буденновская - население), АО "Почта России"(УФПС РО ОПС ст.Буденновская), ф-ал ОАО "МРСК Юга" - "Ростовэнерго"(ф-ал "МРСК Юга"-"Ростовэнерго" - Буденновский УЭС), МУП "Пролетарский водоканал"(- водозабор-станции очистки воды), ИП Фёдорова Е.Н.(- магазин), ПАО «Сбербанк России» Сальское отделение (на правах отдела) Ростовского отделения №5221(- сбербанк х.Мокрая Ельмута), Администрация Мокроельмутянского сельского поселения(Адм. Мокроельмутянского сельского поселения - администр.здание, уличное освещение), ИП Бородин Д.Д. глава КФХ(ИП Бородин Д.Д. - Термокамера, Кормокухня, Птичник, Склад, Колбасный цех, Жилой дом, Холодильник, Вентиляторы), ИП глава К(Ф)Х Дайзиев Х.И., ИП Глава КФХ Сопельняк И.Д.(ИП глава КФх Сопельняк И.Д. - база КФХ), ИП Карпенко И.А.(ИП Карпенко И.А. - рыбный пруд), ИП Пономарева Г.И.(ИП Пономарева Г.И. - магазин№1, магазин№2), МБУК Мокроельмутянский СДК(МБУК Мокроельмутянский СДК -Дом культуры, библиотека), МБДОУ № 10(МДОУ №10 - детский сад), МБОУ Мокро-Ельмутянская ООШ(МОУ Мокро-Ельмутянская ООШ - школа), МУП "Пролетарский водоканал"(насосная станция х.М. Ельмута), ИП Никулин А.Г.(Нежилое помещение (магазин)), ПАО "Ростелеком"(ОАО "Ростелеком" -х.Малая Ельмута), ОАО "Мобильные Теле Системы"(ОАО Мобильные ТелеСистемы - БС №961-573 Пролетарский), ООО "Буденновский"(ООО "Буденновский"-ОТФ Магомедов), ООО "Ореон"(ООО "Ореон" - ОТФ, т.Черва), ИП глава К(Ф)Х Киселев А.Н.(производственная база), АО "Почта России"(УФПС РО - ОПС х.М.Ельмута), х.Мокрая Ельмута</t>
  </si>
  <si>
    <t>ВЛ 35 кВ Ганчуковская - Буденновская</t>
  </si>
  <si>
    <t>ООО "Родник"(- скважина №7542,№859), Администрация Екатериновского с/п(Администрация Екатериновского с/п-ул.освещение), Зароченцев А.Е., ИП Бедрик Г.Н.(ИП Бедрик), ИП Вартанян В.Л.(ИП Вартанян - павильон), ИП Глава КФХ Мусаев М.А.(ИП Глава КФХ Мусаев М.А.-ОТФ Серебриков), ИП Зима С.А.(ИП Зима - магазин), ИП Мухина Л.К.(ИП Мухина - торговый павильон), ИП Силин В.Н.(ИП Силин - автомагазин), МБДОУ №33 Гвоздика(МБДОУ №33 Гвоздика - здание,котельная), МБОУ СОШ  №86(МБОУ СОШ-школа №86 - здание.мастерские,котельная), ГБУ РО "ЦРБ" в Сальском районе(МБУЗ ЦРБ - ФАП с.Шаблиевка), МБУК СДК Екатериновского с/п(МБУК СДК Екатериновского с/п - ДК Шаблиевка), ПАО "Ростелеком"(ОАО "Ростелеком" - с.Шаблиевка), ООО Агро-Мичуринское(ООО Агро-Мичуринское - ЗАВ -1,-2,-40,контора.столовая), ООО Донской Бекон(ООО Донской Бекон - насосная), с.Шаблиевка, ООО "Родник"(Скважина "Центральная"), ООО "Родник"(Скважина №859), Темиров К.З.(-телятник), АО "Почта России"(УФПС РО с.Шаблиевка), ф-ал ОАО "МРСК Юга" - "Ростовэнерго"(ф-ал ОАО "МРСК Юга"-"Ростовэнерго" - Шаблиевский УЭС), Филиал ОАО "Газпром газораспределение Ростов-на-Дону" в г.Сальске(Электрозащитная установка ЭЗУ УКЗТ-АУ ОПЕ-1,2-У1), Администрация Екатериновского с/п(Администрация Екатериновского с/п - ул.освещение), ООО Агро-Мичуринское(ООО Агро-Мичуринское -Фидер №2), Администрация Екатериновского с/п(Администрация Екатериновского с/п - ул.освещение), АК СБ РФ ОАО Сальское отделение №625(АК СБ РФ с.Екатериновка ОСБ №625/04), Глава КФХ Лукьяшко С.А., ИП Глава КФХ Мусаев М.А.(ИП Глава КФХ Мусаев М.А.-парикмахерская.ОТФ х.Садовый), ИП Кашникова Л.Е., ИП Мажуга О.Е.(ИП Мажуга - магазин "Каприз",торговая точка "Фортуна"), ИП Мухина Л.К.(ИП Мухина-торг.повильон Мираж), ИП Пащенко Е.П., МБДОУ №49 Аленушка(МБДОУ №49 Аленушка - котельная,здание), МБОУ СОШ №27(МБОУ СОШ №27 - здание,котельная), ГБУ РО "ЦРБ" в Сальском районе(МБУЗ ЦРБ - ФАП с.Екатериновка), МБУК СДК Екатериновского с/п(МБУК СДК Екатериновского с/п - ДК Екатериновка), ПАО "Ростелеком"(ОАО "Ростелеком" - с.Екатериновка), ООО Агро-Мичуринское(ООО Агро-Мичуринское - контора №1,№2,котельная,крытый ток продсклад), ООО Газпромтрансгаз Ставрополь(ООО Газпромтрансгаз Ставрополь - дом оператора №1,№2), с.Екатериновка, Сальское РАЙПО(Сальское РАЙПО - маг.102(ИП Шабалдин)), ИП Пойманова В.В.(-торговый павильон), АО "Почта России"(УФПС РО с.Екатериновка), ИП Глава КФХ Мусаев М.А.(ИП Глава КФХ Мусаев М.А. - МТФ,ОТФ "Костя"), ООО "ЮгХолодМонтаж"(Нежилая застройка), ООО Донской Юрт, Абдурашидов А.Д.(-СТФ №1.насосная, бригада №4), Абдурашидов А.Д., Администрация Екатериновского с/п(Адм.Екатериновского с/п  - ул.освещение с.Шаблиевка), ИП глава К(Ф)Х Рыжков И.С.(Здание конторы), с.Шаблиевка, Сальское РАЙПО(Сальское РАЙПО  - маг.103), ООО Агросоюз(- СТФ п.Екатериновка), ИП Безверхий А.П.(База отдыха "Волна"), ИП Глава КФХ Мусаев М.А.(ИП Глава КФХ Мусаев М.А.- ОТФ отд.№2,ОТФ "Расул",ОТФ "Коля"), ООО Агро-Мичуринское(ООО Агро Мичуринское - бр№1,бр№2,столовая ЦРМ,ООО Кавказтрансгаз), ООО Газпромтрансгаз Ставрополь(ООО Газпромтрансгаз Ставрополь - ГРС №1,№2,№3), ФЛ Кашников Ю.В.(ФЛ Кашников - химсклад)</t>
  </si>
  <si>
    <t>ПС 110 кВ Екатериновская</t>
  </si>
  <si>
    <t>ВЛ 35 кВ Екатериновская - Шаблиевская</t>
  </si>
  <si>
    <t>Администрация Красноармейского сельского поселения -ул.освещение(- Администрация, ул. освещение, парк), ООО "ПрофСервисТрейд"(- БС Красноармейская), ИП Савченко Т.И.(- магазин), Двойнянский ТППК(- Магазин № 30, Магазин № 12  п. Красноармейский), Гражданин РФ Дудаклян М.С.(- Производственное помещение), ФГБНУ ФРАНЦ(- центральная усадьба по ВЛ 10 кВ №5), ПАО "Газпромгазораспределение Ростов-на-Дону"(- электрозащитная установка), ИП Драгелев И.А. Глава К(Ф)Х(Автомойка), ООО "Два" АЗС(АЗС..), ИП Бондаренко Е.В., ИП Завялик А.В.(ИП Завялик А.В. - овощной магазин), ИП Щусь В.А. Глава КФХ(ИП Щусь Глава КФХ - Магазин), КФХ Милаев Ю.И. глава КФХ(КФХ Милаев - Производственная  база), ИП Линник Н.В.(-магазин), ИП Захаренко Лидия Юрьевна(-магазин), Мельник Константин Анатольевич(Магазин непродовольственных товаров), ИП Гайворонская Ирина Ивановна(магазин.), МБДОУ Детский сад №7 "Солнышко"(МБДОУ Детский сад "Солнышко"), МБУК КСПОР "Красноармейский СДК"(МБУК КСПОР Красноармейский СДК - Красноармейский СДК), МБОУ Красноармейская СОШ(МОУ Красноармейская СОШ), ГУП РО "УРСВ" Орловского района Ростовской области(МП ВКХ КТП 400 кВа,КТП 320 кВа,Скважины), ИП Маслов Александр Алексеевич(незавершенное строительство), ПАО "Ростелеком"(ОАО "Ростелеком" - п.Красноармейский), п. Красноармейский, СПК "Луч "(СПК Луч- полевой стан, МТФ), Добрицын Н.А.(Торгово-остан.комплекс), АО "Почта России"(УФПС РО п.Красноармейский), ф-ал ОАО "МРСК Юга" - "Ростовэнерго"(ф-ал ОАО "МРСК Юга"-"Ростовэнерго" - Красноармейский УЭС), х.Н.Тавричанский, х.Токмацкий</t>
  </si>
  <si>
    <t>ПС 110 кВ Куберле 2</t>
  </si>
  <si>
    <t>ВЛ 10 кВ Л-5</t>
  </si>
  <si>
    <t>ИП Бондаренко С.В. Глава К(Ф)Х(- Производственная база), ГБУ РО "ЦРБ" в Орловском районе(- ФАП х.Широкий), ГУП РО "УРСВ"(ГУ РО "УЭГВ" - Скважина Широкий, Скважина 2 Широкий, скважина Верхоломовская, скважина В.Тавричанский), ИП Бойко А.Н. Глава К(Ф)Х(Домик животноводов, овчарня), ИП Бондаренко С.В. глава КФХ(ИП Бондаренко Глава КФХ - ЗАВ-20, Крытый ток, Усадьба, Жывотноводческий корпус, контора, зерносклад 1, Зерносклад 2, весовая), ИП Бондаренко Е.В., ИП Бурдюгов С.А. Глава КФХ(ИП Бурдюгов - Кашара), ИП Игнатченко С.А. глава КФХ(ИП Игнатченко Глава КФХ - кашара), ИП Коробов Е.А. глава КФХ(ИП Коробов - Зерносклад), ИП Михайлюк В.Н.Глава К(Ф)Х(ИП Михайлюк Глава КФХ - Производственная база, Зерносклад), ИП Петрусь(ИП Петрусь Глава КФХ - МТФ), ИП Рева А.А. глава КФХ(ИП Рева Глава КФХ - Зерносклад), ИП Челиков Н.Н. Глава КФХ(ИП Челиков Глава КФХ - Производственная база), ИП Шамраев С.М.  глава КФХ(ИП Шамраев Глава КФХ - Производственная база), ИП Щусь В.А. Глава КФХ(ИП Щусь Глава КФХ - Полевой стан), МБДОУ детский сад № 7 "Солнышко"(МБДОУ детский сад № 7 "Солнышко", д/сад №15 "Янтарик"), МБУК КСПОР "Красноармейский СДК"(МБУК КСПОР Красноармейский СДК - Широкий СДК, Верхнетавричанский СК), МБОУ  Широкинская СОШ(МОУ  Широкинская СОШ школа), ИП Бондаренко С.В.(Нежилое здание (Столовая), ИП Горбачев А.М. Глава К(Ф)Х,нежилое здание (Птичник)), ПАО "Ростелеком"(ОАО "Ростелеком" - х.Широкий), ООО Дила(ООО Дила Производственная база), ИП Игнатченко Г.А.Глава К(Ф)Х(Производственная база), ГУП РО "УРСВ"(Скважина х.Ленинская (юго-восточная окраина)), СПК "Луч "(СПК Луч - ОТФ), АО "Почта России"(УФПС РО п.Широкий), х. Верхоломовский, х. Ленинский, х. Широкий, х.Ст.Песчаный, х.Тавричанский</t>
  </si>
  <si>
    <t>ВЛ 10 кВ Л-9</t>
  </si>
  <si>
    <t>ПС 110 кВ КПО</t>
  </si>
  <si>
    <t xml:space="preserve">Рыбальченко И.А.(- нежилое здание), ИП Плещенко В.К. Глава К(Ф)Х(- Производственная база), ИП Игнатченко Г.А.Глава К(Ф)Х(- Производственная база .), Михеева О.А.(Навес), ИП Ермоченко В.Н.(- Производственная база.), ИП Левченко А.С. Глава К(Ф)Х(Нежилое строение), 3 категория.  </t>
  </si>
  <si>
    <t>ПС 110 кВ Орловская</t>
  </si>
  <si>
    <t>МКУК КБСПОР"Каменно-Балковский СДК"(- Грековский СК,  Малокаменский СК), ИП Чеботарев С.Д. Глава К(Ф)Х(- зерносклад), ИП Задорожняя Н.В. Глава К(Ф)Х(- зерносклад), ИП Безуглов Р.В. Глава К(Ф)Х(- Зерносклад,  Нежилые здания), ИП Гузь В.В. Глава КФХ(ИП Гузь- Производственная база), ИП Задорожний В.Г. Глава К(Ф)Х(ИП Задорожний В.Г. Глава КФХ - мастерская), ИП Иванов П.В. Глава К(Ф)Х(ИП Иванов П.В. Глава К(Ф)Х (ЗАВ, Склад)), ИП Кукузов Ш. глава КФХ(ИП Кукузов Глава КФХ - Производственные помещения  х.Красное Знамя,Крытый ток (Склад), х.Красное Знамя,примерно 0,5 км по направлению на юго-запад от ориентира х. Красное Знамя), ИП Ласковцова А.Ф. глава КФХ(ИП Ласковцова Глава КФХ - Зерносклад), ИП Суржикова Ю.Н. глава КФХ(ИП Суржикова Глава КФХ - Склад), ИП Чугунов В.В Глава КФХ(ИП Чугунов Глава КФХ - зерносклад), ИП Юрченко Г.Я. Глава КФХ(ИП Юрченко Глава КФХ - Склад, Склад новый, кратый ток, МТМ), ИП Яндюк В.В. Глава К(Ф)Х(ИП Яндюк В.В. Глава К(Ф)Х,Нежилое здание (склад)), ГУП РО "УРСВ"(колодец х.Греков, колодец х.Красное знамя), ИП Матиенко А.Л. глава КФХ(Корпус овцекомплекса), ГБУ РО "ЦРБ" в Орловском районе(-ФАП х.Греково), х. Греково, х. Н.Каменка(х. Малая Каменка), х.Кр.Знамя, ИП Кошарный А.А. Глава К(Ф)Х(- Зерносклад), ИП Сергеева Н.И. Глава К(Ф)Х(- Зернохранилище), ИП Доценко Н.Ф. Глава КФХ(- Навес,в западной части х. Кам. Балка в 100 м к югу от автодороги Орловский-Греков), ИП Ершова О.В. Глава К(Ф)Х(- нежилое здание), ИП Кирюшкин Н.П. глава КФХ(ИП Кирюшкин Глава КФХ - Навес), Долгополов А.В.(Нежилое здание), ИП Горбачева С.С. Глава К(Ф)Х(Объект крестьянского (фермерского) хозяйства), ИП Бутов Р.В.(Складское здание), Ткаченко М.А.(Телятник), Аветисян Карен Гарикович(- магазин), ИП Бажиров А.Г. Глава К(Ф)Х(- Магазин), ИП Здебиков В.Н.(- нежилое здание), Остапченко А.В.(- Нежилое здание), ГБУ РО "ЦРБ" в Орловском районе(- ФАП х.Каменно-Балковский), Администрация Каменно-Балковского С/п(Администрация Каменно-Балковского С/п, администрация, котельная, гараж, ул. освещение), СПК "Исток"(гараж), ГУП РО "УРСВ"(ГУП РО "УРСВ"(ГУ РО "УЭГВ" - скважина Научный городок, скважина х. Журавлев ул. Молодежная,  М. колодец х.Кам.Балка,Б. колодец х.Кам.Балка ,Скважина,), Двойнянский ТППК(Двойнянский ТППК - Магазин 3 Каменная Балка), ИП Лозовой А.А.Глава К(Ф)Х(ИП Лозовой А.А.Глава К(Ф)Х - маслоцех), ИП Павленко А.В,Глава КФХ(ИП Павленко Глава КФХ - Склад №1,Склад№2), Казначеев В.И.(Магазин), МБДОУ детский сад № 17 "Колобок"(МБДОУ детский сад № 17 "Колобок" - помещение детского сада), МБОУ Каменно-Балковская СОШ, Агузарова А.Б.(Нежилое здание), ООО Два(ООО Два - АЗС), ПАО "Ростелеком"(ПАО "Ростелеком" - х.К.Балковский), АО "Почта России"(УФПС РО Каменная Балка), х.Каменная Балка, Шведова Т.Л.(Шведова Т.Л.,Нежилое строение (магазин)), ПАО "Газпромгазораспределение Ростов-на-Дону"(Электрозащитная установка), ИП "Моспанов" Глава КФХ(ИП Моспанов - Зерносклад), Копань Владимир Николаевич(КФХ Копань - Полевой стан), Шевченко Н.А.(- Нежилое здание (Дом животноводов)), МКУК КБСПОР"Каменно-Балковский СДК"(- Орден Лененский СК), ГБУ РО "ЦРБ" в Орловском районе(- ФАП х. Орден Ленина), ГУП РО "УРСВ"(ГУ РО "УЭГВ" - колодец Лагерный, Скважина х. Журавлев, Колодец Орден Ленина), Двойнянский ТППК(Двойнянский ТППК - Магазин № 4 Орден Ленина), ИП Глава К(Ф)Х Мосыпанов С.Н.(Дом животновода), ИП Аникин В.Н. Глава КФХ(Зерносклад (2шт)), ИП Голубов В.Н.Глава КФХ(ИП Голубов - Зерносклад, Здание полурамниик), ИП Илюшин В.В. глава КФХ(ИП Илюшин Глава КФХ - Склад), ИП Кирюшкин Н.П. глава КФХ(ИП Кирюшкин Глава КФХ - Производственная база), ИП Сердюков В.В. Глава КФХ(ИП Сердюков В.В. - Зерносклад, нежилое здание), ИП Хоружий В.Н. Глава КФХ(ИП Хоружий В.Н. Глава КФХ - Производственная база), КФХ Союз(КФХ Союз - Зерносклад, ЗАВ), ИП Голубов А.А. Глава К(Ф)Х(Нежилое помещение №1), ИП Голубов В.А. Глава К(Ф)Х(производственная база), х. Журавлев, х. Камарьков(х. Комарьков), х. Орден Ленина, х.Лагерный,  Зайтаев А.В.(- Дом животноводства), ИП Алиева Л.С. Глава К(Ф)Х(- зерносклад), ИП Казьменко А.Н. Глава К(Ф)Х(- склад), ГБУ РО "ЦРБ" в Орловском районе(- ФАП х. Успенский), ГУП РО "УРСВ"(ГУ РО "УЭГВ" - успенская ферма), ИП Аверьянов А.К. глава КФХ(ИП Аверьянов глава КФХ - зерносклад), ИП Зубаиров С.А.(ИП Зубаиров С.А. - магазин), ИП Магомедхабибов М глава КФХ(ИП Магомедхабибов Глава КФХ - ОТФ, Жил. дом), ИП Тарасенко П.Н. Глава К(Ф)Х, ИП Резун А.И. Глава КФХ(-Кошара), КФХ  "Умаров"(КФХ Умарова - Производственная база), МБУК МСПОР "Майорский СДК"(МБУК МСПОР "Майорский СДК" - Успенский СДК), АО " РостовАвтоДор"(освещение автодороги х. Майорский), ИП Ванярха И.В. Глава К(Ф)Х(Склад.), СПСОК "Росток"(Твердое асфальтовое покрытие (Крытая площадка (ток)),Нежилое здание (Контора стр. части), Нежилое здание (Склад запасных частей)), х. Ермаки, х. Майорский, х. Успенский, ИП Калинина М.А.(- магазин), Двойнянский ТППК(- Магазин № 2 Майорский), ГБУ РО "ЦРБ" в Орловском районе(- ФАП х.Майорский), Администрация  Майорского сельского поселения(Администрация Майоровского с/п - Администрация, ул. освещение), ИП Бажиров А.Г. Глава КФХ(ИП Бажиров - Склад), ИП Кравченко Е.Н.(ИП Кравченко - Зерносклад), ИП Резун А.И. Глава КФХ(Кошара), МБОУ Майорская СОШ, МБУК МСПОР "Майорский СДК"(МБУК МСПОР "Майорский СДК" - Майорский СДК), ПАО "Ростелеком"(ОАО "Ростелеком" -РТУ х.Майорский), ИП Попов И.Н. Глава КФХ(Склад, Склад х.Красный Октябрь), АО "Почта России"(УФПС РО -ОПС п.Майорский), х. Кр.Октябрь(х. Кр. Октябрь), х.Майорский, 3 категория</t>
  </si>
  <si>
    <t>ВЛ 35 кВ Орловская - Журавлевская</t>
  </si>
  <si>
    <t>ГБУ РО "ЦРБ" в Орловском районе(-  ФАП х.Кундрюченский), ИП Мусаатаев М.Б. Глава К(Ф)Х(- Нежилые здания), ГУП РО "УРСВ"(ГУ РО "УЭГВ" -  Кундрюченский колодец 2), ИП Зиненко А.И. Глава КФХ(Здание кормоцеха, Животноводческий корпус), ИП Лисовой Н.И. Глава КФХ(ИП Лисовой Глава КФХ - Производственная база, Овце комплекс), ИП Зиненко Т.Н.(Магазин.), ПАО "Газпромгазораспределение Ростов-на-Дону"(ПГБ), х. Кундрюченский, ГБУ РО "ЦРБ" в Орловском районе(-  ФАП х.Курмоярский), ООО СПК "Партнер-Агро"(-Агро-Животноводческий комплекс), ГУП РО "УРСВ"(ГУ РО "УЭГВ" - Курмоярская скважина), АО "Агропромснаб(ЗАВ-40,МТМ), ИП Яваев Х.К.(ИП Яваев Х.К. - убойный цех), ПАО "Газпромгазораспределение Ростов-на-Дону"(УКЗВ №3), х.Курмоярский, ГУП РО "УРСВ"(-  Быстрянский колодец), ИП Сухаревский В.Ю. Глава К(Ф)Х(- маслоцех), ИП Касьянов В.В. Глава К(Ф)Х(- МТМ, ЗАВ-20), ИП Косов Н.П. Глава К(Ф)Х(- нежилое здание), ИП Ковшарь А.Н.(- Торгово остановочный комплекс), АО "Почта России"("УФПС РО" - ОПС п.Быстрянский), Администрация Луганского с/п(Администрация Луганского с/п здание администрации, ул. освещение, квартира (жилое помещение спец. маневренного жилищного фонда)), ИП Головешко(ИП Головешко-торгово-остановочный комплекс), ИП Семикин М.Д. Глава КФХ(ИП Семкин Глава КФХ - МТМ, Склад, ЗАВ, кормоцех), ИП Ященко Н.Г. Глава КФХ(ИП Ященко Н.Г. Глава КФХ - навес для комбайнов), ООО СПК "Партнер-Агро"(Контора), ФГБУ "Госсорткомиссия"(Контора), МБДОУ детский сад № 6"Аленький цветочек", МБУК ЛСПОР"Быстрянский СДК"(МБУК ЛСПОР Быстрянский СДК), МБУК ЛСПОР"Быстрянский СДК"(МБУК ЛСПОР Быстрянский СДК - Луганский СК, Быстрянский СДК), МБОУ Быстрянская СОШ(МОУ Быстрянская СОШ), ИП Салихов А.Т. Глава К(Ф)Х(Нежилое здание), ПАО "Ростелеком"(ОАО "Ростелеком" - х.Луганский), ООО "Партнер-Химсервис"(ООО "Партнер-Химсервис",Нежилые здания (Производственная база)), СПК Быстрянский(СПК Быстрянский кузня, гараж, токарный, заправка, контора старая, контора, дом животновода, колодец, СТФ, ОТФ, МТФ, комбаиновый склаз, семенной склад ЗАВ, весовая, кормоцех), ИП Лось В.Н.(Торгово-остан.комплеск х. Быстрянский,Торговый киоск.х.Луганский), ГБУ РО "ЦРБ" в Орловском районе(-ФАП х.Луганский,х.Быстрянский,профилакторий), х. Быстрянский, х. Луганский, Омаров Р.Д.(- Магазин), Костенков А.М.(- Объект сельскохозяйственного назначения), Администрация Островянского с/п(Администрация Островянского с/п ул. освещение), Двойнянский ТППК(Двойнянский ТППК - Магазин № 5), ИП Зиненко Т.Н.(Магазин), ИП Герасимов А.В.(Магазин), МБДОУ Детский сад №20 "Родничек", МБОУ Островянская СОШ(МОУ Островянская СОШ - Школа, Котельная. Спортзал, Мастерские), ОАО Мегафон(ОАО "Мегафон" - БС Островянский), ПАО "Ростелеком"(ОАО "Ростелеком" - х.Островянский), ООО "АПК Родина"(ООО "АПК Родина" (овчарня)), ООО "Конный завод "Донской"(ООО к/з Донской), МКУК ОСПОР "Островянский СДК"(ОСПОР "Островянский СДК" - Островянский СДК), СПК Островянский(СПК Островянский-бригада), АО "Почта России"(УФПС РО - ОПС х.Островянский), ф-ал ОАО "МРСК Юга" - "Ростовэнерго"(ф-ал ОАО "МРСК Юга"-"Ростовэнерго" - Островянский УЭС), ГБУ РО "ЦРБ" в Орловском районе(-ФАП х.Островянский), х. Островянский, ИП Кузин С.А. Глава КФХ(- нежилое здание), ГКУ РО "ППС РО "(ГКУ РО "ППС РО" - пожарная часть №13), ГКУСО РО Островянский центр помощи детям(Детский дом), ИП Зенцев С.Н.(ИП Зенцев - Инкубатор), Пальок А.И.(Магазин), ОАО "Мобильные Теле Системы"(ОАО Мобильные ТелеСистемы - БС №61-657 х.Островянский), ООО "Конный завод "Донской"(ООО к/з Донской Маточное отделение, зерносклад, общий), СПК Островянский(СПК Островянский-МТМ), х. Островянский, ИП Гаджиев М.Р. Глава К(Ф)Х, ИП Кузин С.А. Глава КФХ(ИП Кузин Глава КФХ - Склад, Ток, Производственная база, Семенной склад), ИП Пахоленко Ю.А. Глава КФХ(ИП Пахоленко Глава КФХ - Производственная база), МКУК ОСПОР "Островянский СДК"(ОСПОР "Островянский СДК" -Верхнезундовский СК), СПК Островянский(СПК Островянский-СТФ,бригада,мех.ток), х. Зундово(х. Верхнезундов), х. Зундово(х.Нижнезундов), Администрация Островянского с/п(Администрация Островянского с/п ул.ос), ОАО Мегафон(ОАО "Мегафон" - репитер Веселый), МКУК ОСПОР "Островянский СДК"(ОСПОР "Островянский СДК" - Веселовский СДК), СПК Советский(СПК Советский - производственная база), ПАО "Газпромгазораспределение Ростов-на-Дону"(УКЗВ №1), ГБУ РО "ЦРБ" в Орловском районе(-ФАП х.Веселый), х. Веселый, ИП Попов С.Н.Глава КФХ(ИП Попов - Производственная база), КФХ "Колос"(КФХ Колос - СТФ), ГУП РО "УРСВ"(ГУ РО "УЭГВ" - Скважина Большевистская, скважина Островянская), ПАО "Газпромгазораспределение Ростов-на-Дону"(Катодная станция), МУП "Пролетарский водоканал"(Насосная станция (скважина №1285) 5,36 км от х. Островянский), МКУК ОСПОР "Островянский СДК"(ОСПОР "Островянский СДК" - Большевитский СК), СПК Островянский(СПК Островянский - мехток,плотня), ГБУ РО "ЦРБ" в Орловском районе(-ФАП х.Большевик), х. Большевистский, ИП Кимиков К.И. глава К(Ф)Х(ИП Кимиков -Животноводческая точка), Костенков А.М.(Костенков А.М. - Объект сельскохозяйственного назначения), Кимиков М-З. К.(Нежилое здание), ООО Дила(ООО Дила-ОТФ х. Андрианов), СПК Островянский(СПК Островянский-ОТФ), х. Андрианов(х.Андрианов), ПАО "Ростелеком"(ОАО "Ростелеком" - х.Пролетарский), СПК имени Ленина(СПК им. Ленина-контора,мех.ток,МТМ, гараж), АО "Почта России"(УФПС РО п.Пролетарский), х. Пролетарский, Администрация Пролетарского с/п(Администрация Пролетарского с/п администрация, качегарка, помещение, ул. освещение), ГУП РО "УРСВ"(ГУ РО "УЭГВ" - Скажина 1, 2 Пролетарская, скважина Пролетарская), Двойнянский ТППК(Двойнянский ТППК - Магазин № 10), Бабкин Н.Г.(Магазин, помещение), МБУ ЦСО Орловского района Ростовской области, МБУК ПСПОР "Пролетарский СДК"(МБУК ПСОР Пролетарский СДК - Пролетарский СДК), МБОУ Пролетарская СОШ(МОУ Пролетарская СОШ), ОАО Мегафон(ОАО "Мегафон" - БС Пролетарский), СПК имени Ленина(СПК Ленина-МТФ, бригада 3, контора бригады 3, овцекомплекс зерносклад), ГБУ РО "ЦРБ" в Орловском районе(-ФАП х.Пролетарский), х. Львов, х. Пролетарский, СПК имени Ленина(СПК  Ленина-бригада №1), Кимиков М.И.(склад), ИП Сытников В.А.(Дом животноводства), ИП Зубайриев А.А. Глава К(Ф)Х, х. Николаевский, СПК имени Ленина(Гурт КРС, СТФ), ИП Федоренко А.Д. Глава К(Ф)Х(Склад сельхозпродукции), Администрация Волочаевского с/п(Администрация Волочаевского с/п ул.ос ул. освещение), АО "Племзавод" Орловский"(АО "Племзавод" Орловский"-МТМ,ЗАВ отд.4), ООО "Солнечное"(ООО Солнечное-ОТФ-17 Твердохлебов), х. Чабрецы, Администрация Волочаевского с/п(Администрация Волочаевского с/п ул.ос ул. освещение), АО "Племзавод" Орловский"(АО "Племзавод" Орловский"-МТМ, ЗАВ), ООО "Солнечное"(ООО Солнечное-ОТФ-20 Сангариев, ОТФ-13 Виситаев, ОТФ-16 Гакаев, ОТФ-2 Жумалиев, ОТФ-9 Забараев А.), х.Стрепетов</t>
  </si>
  <si>
    <t>ВЛ 35 кВ Орловская - Кундрюченская</t>
  </si>
  <si>
    <t xml:space="preserve">Администрация Орловского района
" Администрация Орловского сельского поселения"
ООО «Магнит-Энерго»
ООО «Магнит-Энерго»
ООО "Агроторг"
</t>
  </si>
  <si>
    <t xml:space="preserve">ООО "Магнит Энерго"
ООО "Энергосбыт Юга" маг Чижик
ООО "Управляющая компания "Националь"
ООО "Управляющая компания "Националь"
Общество с ограниченной ответственностью "Энергия"
Общество с ограниченной ответственностью "Энергия"
ООО КАБЕЛЬНЫЙ ЗАВОД "ЭНЕРГИЯ"
Сологуб Леонид Алексеевич
ИП Юдин О.М.
ООО "Магнит Энерго"
</t>
  </si>
  <si>
    <t>ПС 110 кВ Пролетарская</t>
  </si>
  <si>
    <t>Юридические лица, Физ. лица г. Пролетарска</t>
  </si>
  <si>
    <t>Ф-л Сальскрайгаз ОАО Ростовоблгаз(Ф-л Сальскрайгаз ОАО Ростовоблгаз - ГРП), ПАО "Сбербанк"(- с.Жуковское), АО "Почта России"(- с.Жуковское), Администрация Жуковского с/п, Легченко Анатолий Анатольевич(Здание ремонта автомобилей), ИП Алфутова Наталья Ивановна(Индивидуальный предприниматель Алфутова Наталья Ивановна), ИП Чернов Виктор Иванович(Индивидуальный предприниматель Чернов Виктор Иванович), ИП Кобелева  Н.В.(ИП  Кобелева  Н.В.), ИП Пастухова  Т.И.(ИП  Пастухова  Т.И.), ИП Тарасова Л.В., Колесникова Г.Н., ООО "МагнитЭнерго"(Магазин), МБОУ ЖСОШ №22, МБУЗ "ЦРБ" Песчанокопского района(МБУЗ "ЦРБ" Песчанокопского района  Жуковское), МБУК "Дом культуры Жуковского сельского поселения", ОАО "Мобильные Теле Системы"(ОАО Мобильные ТелеСистемы - БС №61-537 с.Песчанокопское), ООО "Агрокомплекс Ростовский" Централизованный(ООО "Агрокомплекс Ростовский" - магазин,контора,хоздвор,заправка,кладовая,пилорама,МТМ-2,бригада-5,пекарня,дом престарелых), ООО Вилат, ИП Глава К(Ф)Х Теняков А.М.(Родильный корпус для скота), Рожко Евгений Владимирович, Рожко Евгений Владимирович, с.Жуковское, ООО "МагнитЭнерго"(СМО ММ "Крутцы"), СПКК  "Жуковский", Ф-л Сальскрайгаз ОАО Ростовоблгаз(Ф-л Сальскрайгаз ОАО Ростовоблгаз - контора), Администрация Жуковского с/п(Администрация Жуковского с/п-ул.освещен.), ИП Чернов Виктор Иванович(Индивидуальный предприниматель Чернов Виктор Иванович), ИП Кузь С.С.(Глава КФХ), МУП КХ Песчанокопского района(МУП КХ Песчанокопского района.скваж), ОАО Мегафон(ОАО "Мегафон" -  БС Жуковское), ИП Глава КФХ Теняков И.А.(Овчарня), с.Жуковское, ИП Глава КФХ Сенников С.И., ООО "Агрокомплекс Ростовский" Централизованный(ООО "Агрокомплекс Ростовский"-СТФ-2), ИП глава К(Ф)Х Сенников С.И.(-свинарник), ИП Цапковская Н.В.(ИП Цапковская), МБДОУ д/с №15 "Колосок", МУП КХ Песчанокопского района(МУП КХ Песчанокопского района-арт.скваж.(комплекс)), ПАО "Ростелеком"(ОАО "Ростелеком" - с. Жуковское), с.Жуковское(с. Жуковское), ООО "Агрокомплекс Ростовский" Централизованный(ООО "Агрокомплекс Ростовский"-бригада), ф-ал ПАО "Россети Юг" - "Ростовэнерго"(ф-ал ПАО "Россети Юг"-"Ростовэнерго" - Жуковский УЭС),  ИП Каширина Ирина Николаевна(магазин), МБУ "ЦСО ГПВ и И", МБУЗ "ЦРБ" Песчанокопского района(МБУЗ "ЦРБ" Песчанокопского района-больница    Летник), ООО "Агрокомплекс Ростовский" Централизованный(ООО "Агрокомплекс Ростовский"- МТФ,скважина), ООО Газпромтрансгаз Ставрополь(ООО Газпромтрансгаз Ставрополь -ГРС с.Летник), с.Летник(С.Летник), Ф-л Сальскрайгаз ОАО Ростовоблгаз(Ф-л Сальскрайгаз ОАО Ростовоблгаз - ул.Кирова 6), Малютина Галина Ильинична(- магазин), Адм.Летницкого с/п(Адм.Летницкого с/п-ул.осв.), ИП Данилов В.И.Глава (КФХ)(-арт.скважина1,2), ООО "Южное Молоко"(База отдыха), ИП Аванесян Г.С., ИП Данилова В.Д.(ИП Данилова), ИП Страхова  Т.А.(ИП Страхова Т.А.), ООО "Агрокомплекс Ростовский" Централизованный(ООО "Агрокомплекс Ростовский" - офис с.Летник), с. Летник(с.Летник), МБУК "ДК Летницкого сельского поселения"(- ДК с.Летник), АО "Почта России"(- с. Летник), Адм.Летницкого с/п(Администрация Летнинского с/п), Внуков Евгений Иванович, ИП Бруев А.А., ИП Дубовик Р.С.(магазин), ИП Данилов В.И.Глава (КФХ)(-маслоцех,скважина), МБОУ ЛСОШ №16 им. Н.В.Переверзевой, ПАО "Ростелеком"(ОАО "Ростелеком" - с.Летник), ООО "Агрокомплекс Ростовский" Централизованный(ООО "Агрокомплекс Ростовский"  центральный  ток), ООО "Агрокомплекс Ростовский" Централизованный(ООО "Агрокомплекс Ростовский"--скважины,контора), с.Летник, ПАО "Сбербанк"(Сальское ОСБ №625 с.Летник), Ф-л Сальскрайгаз ОАО Ростовоблгаз(Ф-л Сальскрайгаз ОАО Ростовоблгаз-ул.Ленина,139(СКЗ)), Адм.Летницкого с/п(Администрация Летницкого с/п), с.Летник, ООО "Агрокомплекс Ростовский" Централизованный(ООО "Агрокомплекс Ростовский" - заправка,автогараж,МТМ с.Летник), ООО "Агротехнодар", Перова А.В., с.Летник, ООО "КЭС"(Сушилка), Ф-л Сальскрайгаз ОАО Ростовоблгаз(Ф-ал Сальскрайгаз - ул.Черняховского (СКЗ)), ИП Денисенко В.В. (Глава КФХ), Курьин Владимир Александрович, ООО "Южное Молоко"(Нежилое здание), ООО "Агрокомплекс Ростовский" Централизованный(ООО "Агрокомплекс Ростовский"  -СТФ), с. Летник, ООО "ЕЭС-Гарант"(СМО БС-368), 3 категория</t>
  </si>
  <si>
    <t>ПС 110 кВ Развиленская</t>
  </si>
  <si>
    <t>ВЛ 35 кВ Развиленская - Жуковская</t>
  </si>
  <si>
    <t>с.Богородицкое, Администрация Богородицкого с/п(Администрация Богородицкого с/п-ул.освещ), АО "Богородицкое"(АО " Богородицкое"   Бригада-2, Жилой дом), ИП Некрасов Н.П., ИП Харенко А.Ф. Глава КФХ, МУП КХ Песчанокопского района(МУП КХ Песчанокопского района-скважины), с.Богородицкое, Администрация Богородицкого с/п(Администрация Богородицкого с/п-ул.осв.), ИП Глава КФХ Лепешкин В.А., ИП Рощепко И.А., МУП КХ Песчанокопского района(МУП КХ Песчанокопского района-скважина), с.Богородицкое, х.Мухин, АО "Почта России"(-  с. Богородицкое), Администрация Богородицкого с/п, АО "Богородицкое"(АО Богородицкое), ИП Сапегин  С.В.(ИП  Сапегин  С.В.), ИП Валуйский А.В. (Глава КФХ)(ИП Валуйский), ИП Салмин А.Г., МБДОУ д/с №16 "Светлячок", МБОУ БСОШ №20, МБУЗ "ЦРБ" Песчанокопского района(МБУЗ "ЦРБ" Песчанокопского района-Здание амбулатории с.Богородицкое), МБУК "ДК Богородицкого сельского поселения", МУП КХ Песчанокопского района(МУП КХ Песчанокопского района скважины), Некрасова  С.И.(Некрасова С.И.), ИП Гусейнова Эльмира Магеррам Кызы(Нестационарный торговый объект), Никульшин  С.А., ПАО "Ростелеком"(ОАО "Ростелеком" - с. Богородицкое), ОАО Мегафон(ОАО Мегафон(ОАО "Мегафон" - БС Богородицкое), с.Богородицкое(с Богородицкое), АО Родина(АО Родина "Водозабор",полив,мельница), МУП "Водо-Коммунальное хозяйство"(насосная станция 2-го подъема (ПС 35 кВ Лопанская)), ООО Колос(ООО Колос-м/ток,МТМ,вода,откормочник,дом рыбака), х.Сладкая Балка(с. Сладкая Балка), МУП ВКХ РО ЦР(скважина № 11 (2), скважина №13 (1),  Скважина №16 (1), скважина №17 (1) СТП 56, скважина 18 (1) СТП 87, скважина 19 (1) СТП 13,  скважина 19 (2) СТП 170), Администрация Лопанского сельского поселения(уличное освещение ТП№168, ТП №277, сеть уличного освещения по ул Степная ст. Сладкая балка Общая протяженность 1740м), ООО "Теплоэнергосервис"(- котельная школы с.Сладкая Балка), Администрация Лопанского сельского поселения(Администрация Лопанского с/п-ул.осв., ГРП 1 х.Партизан, ГРП 2 х.Партизан, катодная защита х.Веселый, наружное освещение общественной территории), АО Родина(АО Родина - ул.освещение,гараж,пекарня,продсклад,МТМ,столовая,д/с,ДК,котельная,контора,СТФ,водозабор,маслобойня,кирпичный завод,мехток,баня,МТФ,молблок,птичня,плотня,бойня,колбасный цех,ФАП,мельница,бригада1-4), МУП ВКХ РО ЦР(Водонапорная башня КТП-21 Л-2 Лопанская), МУП ВКХ РО ЦР(Водонапорная башня КТП-250 Л-2 Лопанская), АО "Почта России"(Зерноградский Почтамп УФПС РО), ИП Алексеев В. Н.(ИП Алексеев В. Н.-магазин), ИП Истимисов(ИП Истимисов-магазин), КФХ "Мосепан"(КФХ "Мосепан"-склад), МБУК ЛСП ЦР Дом Культуры(МБУК ЛСП ЦР "Дом Культуры" - с.Лопанка), МБОУ Сл.Балковская средняя школа №13(МОУ Сл.Балковская средняя школа), ОАО Мегафон(ОАО "Мегафон" - БС Лопанка (с.Сладкая Балка)), ПАО "Ростелеком"(ОАО "Ростелеком" - с. Сладкая Балка), ООО Колос(ООО Колос - водозабор отд.4,МТМ,пекарня,вода,АЗС,гостиница), с. Лопанка, ООО "Константа"(строительная площадка внутрипоселковой водопроводной сети), х. Сладкая Балка, Целинское ОСБ №5203 ЮЗБ ОАО "Сбербанка России"(Целинское ОСБ №5203), Администрация Лопанского сельского поселения(Администрация Лопанского с/п-сооружение "Парк"), МУП ВКХ РО ЦР(Водонапорная башня КТП-200 Л-3 Лопанская), МБДОУ Дет.сад №3 " Ивушка"(Дет.сад), АО "Почта России"(Зерноградский почтамп УФПС РО), ИП глава К(Ф)Х Потапов С.Н., ИП Горишний Д.В.(ИП Горишний Д.В.-магазин), ИП Мосенцева Г.Н.(ИП Мосенцева Г.Н.-магазин), ИП Мусаев С.С.(ИП Мусаев-склад), ИП Патась Г.В(ИП Патась Г.В.-магазин), МБОУ Лопанская СОШ №3, МБУК ЛСП ЦР Дом Культуры(МУК ЛСП ЦР Дом Культуры с.Сладкая Балка), ПАО "Ростелеком"(ОАО "Ростелеком" - с.Лопанка), ООО Вега(ООО Вега-магазин), ООО Кобух(ООО Кобух-аптека), ООО Колос(ООО Колос - ул.освещение,СТФ,водозабор,котельная,швейный цех,продсклад,гараж), с. Лопанка(с.Лопанка), ИП Дзреев И.С.(теплица), ИП  глава К(Ф)Х Давиденко Александр Павлович(- объект сельхозпроизводства), Администрация Лопанского сельского поселения(Администрация Лопанского с/п), АО Родина(АО Родина - бригада 4 ангар), ИП Киреев В.В.(Водонапорная башня), МУП ВКХ РО ЦР(Водонапорная башня КТП-26 Л-4 Лопанская), МУП ВКХ РО ЦР(Водонапорная башня КТП-98 Л-4 Лопанская), ИП Бородаенко А.П.(ИП Бородаенко-магазин), ИП Кузьминов А.И.(ИП Кузьминов-склад), ИП Хуршудов(ИП Хуршудов-магазин), ОАО "Мобильные Теле Системы"(ОАО Мобильные ТелеСистемы - БС №61-518 с.Лопанка), ООО Колос(ООО Колос - отд.1 водозабор,МТФ отд.2,водозабор отд2,водозабор отд1,МТМ отд1.катодная защита), с. Лопанка(с.Лопанка)</t>
  </si>
  <si>
    <t>ВЛ 35 кВ Развиленская -Богородицкая</t>
  </si>
  <si>
    <t>Муниципальное унитарное предприятие "Коммунальное хозяйство" Песчанокопского района(- скважина), Адм.Развиленского с/п(Админ.Развиленского с/п-ул.освещение, жилой дом), Гурьев И.В., ИП Чухраева  О.В.(ИП  Чухраева  О.В.), ИП Худоян В.А., ИП Бредихин А.В.(-магазин.), МБУЗ "ЦРБ" Песчанокопского района(МБУЗ "ЦРБ" Песчанокопского района  с. Развильное), ИП Яковлев А.В.(Нежилое здание), с.Развильное, Ф-л Сальскрайгаз ОАО Ростовоблгаз(Ф-л Сальскрайгаз-катодная защита   Развильное ул.Ростовская 140), МБОУ РСОШ №9(школа, котельная), 3 категория</t>
  </si>
  <si>
    <t>КВЛ 10 кВ Л-1</t>
  </si>
  <si>
    <t>АО "Почта России"(- с. Поливянка), Песчанокопское РАЙПО(.РАЙПО    Развильное), ИП Габелая Нато Михайловна(Индивидуальный предприниматель Габелая Нато Михайловна), ИП Габелая Нато Михайловна(Индивидуальный предприниматель Габелая Нато Михайловна), ИП Глава КФХ Нелепин С.М., ИП Карнаухов Ю.П., ИП Лопатин В.И. (глава КФХ)(ИП Лопатин глава КФХ), ИП Харишман В.С. глава КФХ, Ковтунова  Л.С., МБУК "ДК Поливянского сельского поселения", Бородина В.Н.(Нежилое здание), 3 категория</t>
  </si>
  <si>
    <t>КВЛ 10 кВ Л-3</t>
  </si>
  <si>
    <t>Муниципальное унитарное предприятие "Коммунальное хозяйство" Песчанокопского района(- артскважина), Гражданин Григор В.Н., Казачков Александр Степанович, ООО "ТД "Экомяспром"(ООО "ТД "Экомяспром"" - пром.база), с.Развильное, 3 категория</t>
  </si>
  <si>
    <t>КВЛ 10 кВ Л-8</t>
  </si>
  <si>
    <t>ИП Лысенко В.В.(- производственная база), ООО "Родник"(- скважина №3,№4,№6,№7), АО Дон-1(- центральная контора бригады №3,нефтебаза,СТФ), Администрация Сандатовского с/п(Администрация Сандатовского с/п - ул.освещение,ул.Залазаева,ул.Набережная...), ИП Агеев Ю.П.(ИП Агеев-торговый киоск "Дон"), ИП Елисеев А.Г.(ИП Елисеев А.Г. - Ангар (Склад№1)), ИП Хижняк Ю.В.(ИП Хижняк - торговый павильон), ИП Иваненко И.В.(магазин), МБДОУ №39 "Василек"(МБДОУ №39 "Василек" - здание,прачка), ОАО "ВымпелКом" Ростовский-на-Дону филиал(ОАО "ВымпелКом" - базовая станция сотовой связи "Билайн" с.Сандата), ОАО "Мобильные Теле Системы"(ОАО "Мобильные Теле Системы" с.Сандата), с.Сандата, Святогеоргиевский приход с.Сандата, Шкалдык Ю.М., 3 категория</t>
  </si>
  <si>
    <t>ПС 110 кВ Сандатовская</t>
  </si>
  <si>
    <t>КВЛ 10 кВ Л-10</t>
  </si>
  <si>
    <t>ООО "Колесников"(- автогараж, здание конторы, нежилое здание (столовая)), Администрация Сандатовского с/п(Администрация Сандатовского с/п-ул.Энгельса,ул.Советская), ООО "Родник"(Артезианская скважина №131), ООО "Родник"(Артезианская скважина №850), ГКОУ РО детский дом "Дом детства"(ГКОУ РО детский дом "Дом детства" - Сандатовский дет.дом), СРТС Филиал ГУПРО Донэнерго "Тепловые сети"(ГУПРО Донэнерго-"Тепловые сети" с.Сандата), ИП Лазарева Оксана Васильевна(здание магазина), ИП Белик С.В.(Здание мельницы), ПАО "Ростелеком"(ОАО "Ростелеком" -Сандатовское отделение), ИП Ногина С.Н.(Объект торговли), с.Сандата, 3 категория</t>
  </si>
  <si>
    <t>КВЛ 10 кВ Л-12</t>
  </si>
  <si>
    <t>ООО Владимирское(- ангар, склад, весовая, здание склада), Сивоплясов Н.М.(- дом быта), ИП Лысенко В.В.(- магазин "У Васильевича","Рубин",гараж, магазин "Автобум"), ИП Вдовенко Л.В.(- павильон для ремонта обуви, объект розничной торговли), ИП Северчуков А.М.(- торговый павильон), АО Дон-1(- центральная контора), Администрация Сандатовского с/п(Адм.Сандатовского с/п-здание.ул.освещение,ул.Калинина,ул.Гагарина...), ЗАО РН-Юг(-АЗС-87), АК СБ РФ ОАО Сальское отделение №625(АК СБ РФ ОАО Сал.отд.№625 с.Сандата), ООО "Родник"(Артезианская скважина №1164), ООО "Родник"(Артезианская скважина №550), ИП Кузнецов В.С.(Здание кафе (магазин)), ИП Геращенко Е.И.(ИП Геращенко - торговый павильон), ИП Овчарова М.Н.(ИП Овчарова - парикмахерская), ИП Садовой С.И.(ИП Садовой - магазин "Ветаптека"), ИП Штылев И.А.(ИП Штылев-колбасный цех,магазин), Лохов Иван Викторович(магазин), МБДОУ №3 Теремок(МБДОУ №3 Теремок-котельная,здание), МБОУ СОШ №42(МБОУ СОШ №42 - здание,котельная), ГБУ РО "ЦРБ" в Сальском районе(МБУЗ ЦРБ - больница с.Сандата), ГБУ РО "ЦРБ" в Сальском районе(МБУЗ ЦРБ-Корпус больницы с. Сандата,здание котельной с.Сандата,хоз.корпус с.Сандата.), МБУК СДК Сандатовского с/п(МБУК СДК Сандатовского с/п - СДК Сандата), ИП Маматов Хамидулла Алиевич(Нестационарный торговый объект), ИП Божинский Николай Николаевич(Нестационарный торговый объект), ОАО Мегафон(ОАО "Мегафон" - БС Сандата), ПАО "Ростелеком"(ОАО "Ростелеком" - с.Сандата), ОАО Сальское молоко(ОАО Сальское молоко - цех№1, №2), ИП Иваненко И.В.(Объект розничной торговли), ООО "Сальский хлеб"(Объект торговли), АО "Почта России"(ОПС с.Сандата), ГКУ ростовской области "Противопожарная служба Ростовской области(ГКУ РО "ППС РО")(ПЧ №235, с. Сандата, ул. Калинина, 32А), ООО "Родник"(Разведочно-эксплуатационная буровая скважина №1310), с. Сандата, Сальское РАЙПО(Сальское РАЙПО  - маг.№43), ООО "Родник"(-скважина №9), ф-ал ПАО "Россети Юг" - "Ростовэнерго"(ф-ал ПАО "Россети Юг"-"Ростовэнерго" - Сандатовский УЭС), Ф-л Сальскрайгаз ОАО Ростовоблгаз(ф-л Сальскрайгаз ОАО Ростовоблгаз-ГРП с.Сандата), 3 категория</t>
  </si>
  <si>
    <t>КВЛ 10 кВ Л-6</t>
  </si>
  <si>
    <t>АО Дон-1(- ПТО бригады №2,№3,контора бригады №4), ООО "Родник"(- скважина №1 х.Крупский), Администрация Сандатовского с/п(Администрация Сандатовского с/п-ул.освещение х.Крупский), Администрация Сандатовского с/п(Администрация Сандатовского с/п-ул.Социалистическая,), ИП Елисеев А.Г.(ИП Елисеев А.Г. - Ангар (склад №2), Ангар (склад №1), Ангар(Склад для хранения сельскохозяйственной продукции)), ГБУ РО "ЦРБ" в Сальском районе(МБУЗ ЦРБ - ФАП х.Крупский), с. Сандата(с.Сандата), х. Крупский, 3 категория</t>
  </si>
  <si>
    <t>КВЛ 10 кВ Л-7</t>
  </si>
  <si>
    <t>Колесников А.М.(-база), Колесников М.М.(Здание насосной станции с земельным участком), ООО Газпромтрансгаз Ставрополь(ООО Газпромтрансгаз Ставрополь - ГРС Ивановка), ООО Казачье-Агро(ООО Казачье-Агро точка №20,мехток), ООО Новый мир(ООО Новый мир-пр.база), х.Александровский, ИП Колесникова Е.В.(- Магазин "Престиж"), Администрация Ивановского с/п(Администрация Ивановского с/п-ул.осв.), ИП Глава КФХ Безниско В.М.(ИП Глава КФХ Безниско В.М. - родильное отделение,артезианская скважина), ИП Глава КФХ Перунов Н.И., ИП Корсун Г.П.(ИП Корсун Г.П. - торговая точка "Престиж"), ИП Чуб(ИП Чуб - торговая точка "Визит"), ИП Глава К(Ф)Х Удодов А.С.(Кормоцех), ИП Алейникова Ю.В.(магазин), ОАО Мегафон(ОАО "Мегафон" - БС Ивановка), с.Ивановка, Сальское РАЙПО(Сальское РАЙПО - маг54(ИП Корсун)), ИП Колесникова Е.В.(- АЗС), Администрация Ивановского с/п(Администрация Ивановского с/п-контора,пост ГАИ,ул.освещение), АК СБ РФ ОАО Сальское отделение №625(АК СБ РФ ОАО Сал. отд №625-с.Ивановка), ИП глава КФХ Нестеров(ИП глава КФХ Нестеров - зерносклад), ИП Кононенко М.А.(ИП Кононенко М.А.-магазин №42), ИП Оганисян М.С.(ИП Оганисян М.С. - кафе "Россияночка"), ИП Чуб(ИП Чуб-торг.точка "Виктория"), Каунов В.В., МБДОУ №41 Колокольчик(МБДОУ №41 Колокольчик - здание.котельная), МБОУ СОШ №28(МБОУ СОШ №28-школа), ГБУ РО "ЦРБ" в Сальском районе(МБУЗ ЦРБ - ФАП с.Ивановка), МБУК СДК Ивановского с/п(МБУК СДК Ивановского с/п - СДК Ивановка), ПАО "Ростелеком"(ОАО "Ростелеком" - с.Ивановка), ИП Одинцова В.Г.(Объект торговли), ООО Казачье-Агро(ООО Казачье-Агро - база,МТМ,маслоцех,стройчасть), ООО Новая Жизнь(ООО Новая Жизнь-маслоцех), с.Ивановка, Сальское РАЙПО(Сальское РАЙПО - Маг №60), Ф-л Сальскрайгаз ОАО Ростовоблгаз(Сальскрайгаз-ГРП с.Ивановка), АО "Почта России"(УФПС РО - с.Ивановка), ф-ал ОАО "МРСК Юга" - "Ростовэнерго"(ф-ал ОАО "МРСК Юга"-"Ростовэнерго" - Ивановский МП), Администрация Ивановского с/п(Администрация Ивановского с/п-ул.осв.), ИП Самойлов А.Ю.(Здание телятника), Лукьяненко С.Н., Черненко А.В.(Объект крестьянского (фермерского) хозяйства), ООО "Масис"(ООО "Масис" - кирпичный завод), ООО Казачье-Агро(ООО Казачье-Агро - спецхоз), с.Ивановка, х.Сладкий, АО "Почта России"(- п.Дальнее Поле), Администрация Зареченского с/п(Админ. Зареченского с/п-ул.осв), ИП Гандина Т.В., ИП Кузьминов В.В., ИП Смирнов  В.В., МБОУ СОШ №39(МБОУ СОШ №39  п.Дальнее Поле,котельная), МБУЗ "ЦРБ" Песчанокопского района(МБУЗ "ЦРБ" Песчанокопского района-больница,амбулатория   Д/Поле), МБУК "Дом культуры Зареченского сельского поселения", Муниципальное унитарное предприятие "Коммунальное хозяйство" Песчанокопского района, ПАО "Ростелеком"(ОАО "Ростелеком"-узел связи с. Дальнее  Поле), ООО "МТС Энерго" централизованный(ООО "МТС ЭНЕРГО"), ООО Газпромтрансгаз Ставрополь(ООО Газпромтрансгаз Ставрополь - ГРС с.Дальнее Поле), п.Дальнее Поле, МУП КХ Песчанокопского района(Скважина ул. Западная, 12), ООО "ПрофСервисТрейд(СМО БС №61-1599), Ф-л Сальскрайгаз ОАО Ростовоблгаз(Ф-л Сальскрайгаз ОАО Ростовоблгаз- ГРП ул.Школьная), Администрация Зареченского с/п(Администрация Зареченского с/п-ул.осв.), ИП Кожуро А.И.(-магазин), п.Дальнее Поле, Администрация Зареченского с/п(Администрация Зареченского с/п-ул.осв.), ИП Кузьминов В.В., ИП Огурцов П.Ф., МБУЗ "ЦРБ" Песчанокопского района(МБУЗ "ЦРБ" Песчанокопского района  Д/Поле), Муниципальное унитарное предприятие "Коммунальное хозяйство" Песчанокопского района, МУП КХ Песчанокопского района(Отделение №2), МУП КХ Песчанокопского района(Отделение №3), х.Гок, х.Раздельный,ИП Сасина Л.А.(ИП Сасина Л.А.-магазин), МУП КХ Песчанокопского района(МУП КХ Песчанокопского района-скважина), ООО "им. Кирова"(ООО "им. С.М. Кирова"-МТМ), с.Кр.Поляна(с.Кр.поляна), ПАО "Сбербанк"(Сальское ОСБ 625 - с.Красная Поляна), ф-ал ОАО "МРСК Юга" - "Ростовэнерго"(ф-ал ОАО "МРСК Юга"-"Ростовэнерго" - Кр.Полянский УЭС), АО "Почта России"(-  с. Красная  Поляна), ООО "им. Кирова"(- контора ЗАО), Жданова Ольга Федоровна(- мойка), Администрация Кр.Полянского с/п(Адм.Краснопол.с/п  ул. осв.), Ткаля Л.В.(аптека), ИП Перевозникова Наталья Викторовна(Индивидуальный предприниматель Перевозникова Наталья Викторовна), ИП Ковтунов  В.П.(ИП  Ковтунов  В.П.), ИП Ерохин Ю.И., ИП Мохова Ю.И.(ИП Мохова Ю.И., магазин), ИП Муталипов И.Д., ИП Рязанов Г.Г., ИП Чепелев В.Г., ИП Ширяева  С.Ф.(ИП Ширяева), Козылова С.М., ИП Лебедь А.Ю.(магазин), МБДОУ д/с №19 "Красная Шапочка", МБОУ КСОШ № 32 им. Героя Советского Союза М.Г. Владимирова, МБУЗ "ЦРБ" Песчанокопского района(МБУЗ "ЦРБ" Песчанокопского района   Красная  поляна), МБУК "ДК Краснополянского СП", Милованова Е.И., МУП КХ Песчанокопского района, ИП Мироненко С.А.(Нежилое здание), Пьянков Д.В.(Нежилое помещение №2,4), ИП Лунёв А.Н.(Нестационарный торговый объект), ОАО Мегафон(ОАО "Мегафон" - БС Красная Поляна), ПАО "Ростелеком"(ОАО "Ростелеком" - с. Кр.Поляна), ООО "Лектор"(Общество с ограниченной ответственностью "Лектор"), ООО "им. С.М. Кирова"(ООО "им. С.М. Кирова"-АЗС), с.Кр.Поляна(с.Кр.поляна), Ф-л Сальскрайгаз ОАО Ростовоблгаз(Ф-л Сальскрайгаз ОАО Ростовоблгаз - контора), Администрация Кр.Полянского с/п(Администрация Краснополянского с/п), ИП Михайлов Ю.А., ИП Глава К(Ф)Х Котляров С.Н.(Магазин), Милованова Е.И., МУП КХ Песчанокопского района, с.Кр.Поляна(с.Кр.поляна), Серова Т.Н., ООО "им. Кирова"(- МТФ №3 "РУ"), Администрация Кр.Полянского с/п(Администрация Краснополянского с/п), с Кр.Поляна, Администрация Кр.Полянского с/п, ИП глава К(Ф)Х Греховодова Л.Г.(база), МУП КХ Песчанокопского района(МУП КХ Песчанокопского района- скважина), с.Кр.Поляна, Администрация Кр.Полянского с/п, с.Кр.Поляна, ООО "Агрокомплекс Ростовский" Централизованный(ООО "Агрокомплекс Ростовский"  Мехток), Администрация Кр.Полянского с/п(Администрация Кр.Полянского с/п, Освещение парка (сквера)), ИП Михайлов И.Н., ООО "Агрокомплекс Ростовский" Централизованный(ООО "Агрокомплекс Ростовский"  Мехток), с.Кр.Поляна(с.Кр.поляна), Ф-л Сальскрайгаз ОАО Ростовоблгаз(Ф-л Сальскрайгаз ОАО Ростовоблгаз-ГРП  Кр. Поляна), ОАО "Мобильные Теле Системы"(ОАО Мобильные ТелеСистемы - БС №61-517 с.Кр.Поляна), ФГБУ "Управление "Ростовмелиоводхоз"(Сальский ф-ал ФГБУ - НС-4 Песчанокопский р-он), ООО "Родник"(- скважина АХК №8839/6), ИП Глава К(Ф)Х Брыкунов С.А.(Объект сельскохозяйственного производства), ООО Белозерное(ООО Белозерное - пекарня.гостиница,ЦРМ,столовая), п.Новостепной, х.Кугульта, ООО "Родник"(- скважины п.Белозерный), ИП Глава КФХ Карапетян Г.А., ООО Белозерное(ООО Белозерное - ГСМ,ОТФ,магазин), п.Белозерный, ИП Мурадян М.С.(- магазин), Администрация Юловского с/п(Администрация Юловского с/п-контора с.Красный Партизан.ул.освещение), Тиунова Надежда Анатольевна(Жилой дом с магазином), ИП Кислица Е.Н.(ИП Кислица Е.Н. - магазин "Березка"), ИП Тринко Л.М.(ИП Тринко Л.М. - магазин "Мария"), МБДОУ №23 Сказка(МБДОУ №23 Сказка - здание), МБОУ СОШ №59(МБОУ СОШ №59 - столовая.здание.котельная), ГБУ РО "ЦРБ" в Сальском районе(МБУЗ ЦРБ - ФАП п.Белозерный), МБУК СДК Юловского с/п(МБУК СДК Юловского с/п - СДК Белозерный), ПАО "Ростелеком"(ОАО "Ростелеком" - с/з Северный), ООО Белозерное(ООО Белозерное - контора,автогараж), п.Белозерный, АО "Почта России"(УФПС РО-п.Белозерный п.Северный), Рыбалкин Андрей Алексеевич(Дом отдыха), ИП Глава КФХ Несмиянов В.А.(ИП Несмиянов - животноводческий стан), ООО Белозерное(ООО Белозерное - мехток), п.Белозерный, Казаков Р.А.(Строительная площадка), ЧЛ Величко(ЧП Величко-б/о)</t>
  </si>
  <si>
    <t>ВЛ 35 кВ Сандатовская - Ивановская</t>
  </si>
  <si>
    <t>ООО "Родник"(- скважина АХК №8839/6), ИП Глава К(Ф)Х Брыкунов С.А.(Объект сельскохозяйственного производства), ООО Белозерное(ООО Белозерное - пекарня.гостиница,ЦРМ,столовая), п.Новостепной, х.Кугульта, ООО "Родник"(- скважины п.Белозерный), ИП Глава КФХ Карапетян Г.А., ООО Белозерное(ООО Белозерное - ГСМ,ОТФ,магазин), п.Белозерный, ИП Мурадян М.С.(- магазин), Администрация Юловского с/п(Администрация Юловского с/п-контора с.Красный Партизан.ул.освещение), Тиунова Надежда Анатольевна(Жилой дом с магазином), ИП Кислица Е.Н.(ИП Кислица Е.Н. - магазин "Березка"), ИП Тринко Л.М.(ИП Тринко Л.М. - магазин "Мария"), МБДОУ №23 Сказка(МБДОУ №23 Сказка - здание), МБОУ СОШ №59(МБОУ СОШ №59 - столовая.здание.котельная), ГБУ РО "ЦРБ" в Сальском районе(МБУЗ ЦРБ - ФАП п.Белозерный), МБУК СДК Юловского с/п(МБУК СДК Юловского с/п - СДК Белозерный), ПАО "Ростелеком"(ОАО "Ростелеком" - с/з Северный), ООО Белозерное(ООО Белозерное - контора,автогараж), п.Белозерный, АО "Почта России"(УФПС РО-п.Белозерный п.Северный), Рыбалкин Андрей Алексеевич(Дом отдыха), ИП Глава КФХ Несмиянов В.А.(ИП Несмиянов - животноводческий стан), ООО Белозерное(ООО Белозерное - мехток), п.Белозерный, Казаков Р.А.(Строительная площадка), ЧЛ Величко(ЧП Величко-б/о), ООО "Родник"(- водосн.узел п.Степной, п.Тальники, х.Новоярки,п.Новостепной), Администрация Маныческого с/п(Администрация Маныческого с/п-ул.освещение), АО "Гиперион", ИП Глава КФХ Бибаева В.Г.(-база), ИП Буйленко В.Ю.(Земельный участок), ИП Борисенко А.П.(Земельный участок), Криворотов Александр Николаевич(Земельный участок (бытовой вагон)), Толстенко Т.В.(Земельный участок (гостевой дом)), ИП ГлаваКФХ Гидичев Г.А.(ИП Глава КФХ Гидичев Г.А.), ИП Глава КФХ Дахно М.А.(ИП Глава КФХ Дахно М.А. - мастерские), ИП Глава КФХ Киблицкий А.Г., ИП Тарасюк В.В.(ИП Тарасюк В.В. - торговый павильон), МБДОУ №31 Родничек(МБДОУ №31 Родничек - детский сад), МБОУ СОШ №59(МБОУ СОШ №59-школа отд.№4), МБОУ СОШ №82(МБОУ СОШ №82-Тальники), МБУК СДК Маныческого с/п(МБУК СДК Маныческого с/п - ДК п.Степной Курган), Евко В.Н.(нежилая постройка), Сердюкова Тамара Иосифовна(Объект некапитального строительства), ООО им.Фрунзе(ООО им.Фрунзе - отд.№2,3,4,5), ООО Сармат-4(ООО Сармат-4-пр.база), ПАО Роствертол(-охотбаза), п.Новоярки, п.Степной Курган, п.Тальники, Сальское РАЙПО(Сальское РАЙПО-маныч. ТП(маг.№122)), ИП Митяев С.В.(Склад), Стасевич В.И.(Стасевич В.И. - АЗС), Администрация Маныческого с/п(Администрация Маныческого с/п-ул.освещение, дом сестринского ухода(офис.зд.)), ИП Глава К(Ф)Х Саркисян О.С.(Здание пекарни), ИП Афанасьева Л.А., ИП Коваленко В.В.(ИП КоваленкоиВ.В. - жилой дом с магазином), ИП Яцкина М.А.(ИП Яцкина М.А. - магазин "Океан"), МБОУ СОШ №82(МБОУ СОШ №82 - здание.столовая.интернат,котельная х.Лужки), ГБУ РО "ЦРБ" в Сальском районе(МБУЗ ЦРБ - больница п.Маныческий), ИП Харченко А.С.(Нежилое помещение в МКД), ОАО Мегафон(ОАО "Мегафон" - БС ст.Курган), ПАО "Ростелеком"(ОАО "Ростелеком" - п.Степной Курган), ООО им.Фрунзе(ООО им.Фрунзе - пекарня, зерносклад, центральная усадьба,колбасный цех), п.Степной Курган, Сальское РАЙПО(Сальское РАЙПО - маг.115), АО "Почта России"(УФПС РО(п.Ст.Курган)), ООО "Родник"(- водоснабжающий узел п.Лужки), Администрация Маныческого с/п(Администрация Маныческого с/п-ул.освещение), ИП Шкуринский А.С.(Земельный участок (жилой вагон)), ООО им.Фрунзе(ООО им.Фрунзе-мехток,МТМ отд№1,контора,кирпичный завод), п.Лужки, МБОУ СОШ №82(Филиал № 49 МБОУ СОШ №82)</t>
  </si>
  <si>
    <t>ПС 110 кВ Супрун</t>
  </si>
  <si>
    <t>ВЛ 35 кВ Супрун - Красный Партизан</t>
  </si>
  <si>
    <t>ИП Таранов А.В.(- магазин "Союз","Союз-1", "Союз-2", "Союз-3","Союз-7","Союз-8"), ООО им. Ангельева(- пункт питания отделение №9), ООО "Родник"(- скважина №1319 "Дачная), ГБОУ СПО РО ССХК(ГБОУ СПО РО ССХК - Сальский с/х колледж), ДОС Весна, ИП Попова А.Н.(ИП Попова - магазин), ГБУ РО "ЦРБ" в Сальском районе(МБУЗ ЦРБ-ФАП Широкие Нивы), ОАО "Межрегионэнергосбыт"(ОАО "Межрегионэнергосбыт"-ГРС п.Гигант), ООО "Славяне"(ООО "Славяне"-пр.база,переработка зерна), п.Глубокая Балка отд.№9, п.Широкие Нивы-отделение №8, ООО "Родник"(-скважина №8,№9), СНТ Прогресс, Ф-л Сальскрайгаз ОАО Ростовоблгаз(Ф-л Сальскрайгаз ОАО Ростовоблгаз-СКЗ п.Гигант), 3 категория</t>
  </si>
  <si>
    <t>ПС 110 кВ Трубецкая</t>
  </si>
  <si>
    <t>ВЛ 10 кВ Л-11</t>
  </si>
  <si>
    <t>ООО им. Ангельева(- АХК бр.№5,склад №1,№2), ООО "Родник"(- скважина №11), Администрация Гигантовского с/п(Администрация Гигантовского с/п - ул.освещение), ИП глава КФХ Хара И.С.(ИП Глава КФХ Хара И.С. - зернохранилище), ООО Сальсксельмаш (ООО Воронежсбыт)(ООО "Воронежсбыт" - ОАО "Сальсксельмаш"-подсобное хоз-во), п.Правоюловский, ф-ал ПАО "Россети Юг" - "Ростовэнерго"(ф-ал ПАО "Россети Юг"- "Ростовэнерго" - Трубецкой УЭС), 3 категория</t>
  </si>
  <si>
    <t>ВЛ 10 кВ Л-2</t>
  </si>
  <si>
    <t>ООО им. Ангельева(- фруктохранилище,сушилка,водокачка), п.Клены-отделение №7, ООО "Родник"(-скважина 7), 3 категория</t>
  </si>
  <si>
    <t>ООО им. Ангельева(- отделение №4.№5), ООО "Родник"(- скважина №1,№2,№3,№4,№5,№7,№10), Администрация Гигантовского с/п(Администрация Гигантовского с/п-ул.освещение), Дубовик В.П., ИП глава КФХ Куприн Ю.Н.(ИП глава КФХ Куприн-база), ИП глава КФХ Ромащенко(ИП глава КФХ Ромащенко - база), ИП глава КФХ Терехов Н.Д.(ИП глава КФХ Терехов-пр.база), ИП глава КФХ Хара И.С.(ИП глава КФХ Хара-зернохранилище), ИП Попов О.П., ИП Сергеева Н.Б.(ИП Сергеева - магазин "У Борисовны"), ГБУ РО "ЦРБ" в Сальском районе(МБУЗ ЦРБ - ФАП Ясенево), ИП Хворост А.В.(Нежилое здание), ИП глава К(Ф)Х Юркин Иван Александрович(Объект животноводства), ООО Псарев и сын(ООО Псарев и сын-пр.база), ООО Успех-Агро(ООО Успех-Агро-пр.база), ООО ЮВЕН ПЛЮС(ООО ЮВЕН ПЛЮС - производственная база), п.Загорье, п.Кузнецовский, п.Логвиновский, п.Нижнеяненский, п.Роща, п.Ясенево, 3 категория</t>
  </si>
  <si>
    <t>КВЛ 10 кВ Л-9</t>
  </si>
  <si>
    <t xml:space="preserve">Бирюкова Т.А.
ООО"Славяне"
ООО "Агроторг"
ООО"Магнит Энерго"
ООО"Магнит Энерго"
ИП Момотова Е.В.
ООО "Агроторг"
ООО им. Ангельева
</t>
  </si>
  <si>
    <t>ООО "Родник"(- скважина №4), ООО Сеятель(ООО Сеятель-свинарник), х.Сеятель-Южный, Кислица Александр Иванович(- здание), ООО "Родник"(- скважина №1,№5), Администрация Гигантовского с/п(Адм.Гигантовского с/п-ул.освещение), АК СБ РФ ОАО Сальское отделение №625(АК СБ РФ Сальское отделение №625 п.Сеятель), ИП Апинян Г.А., ИП Вербина Е.Я., ИП Субботина Т.А.(ИП Субботина Т.А. - магазин), МБДОУ №44 Тополек п.Сеятель(МБДОУ д/с №44 "Тополек" п.Сеятель - детский сад), МБОУ СОШ №84(МБОУ СОШ №84(столовая)), ГБУ РО "ЦРБ" в Сальском районе(МБУЗ ЦРБ - ФАП п.Сеятель), МБУК СДК Гигантовского с/п(МБУК СДК Гигантовского с/п - СДК Сеятель), ИП Иванькова Н.Н.(Нежилое помещение), ПАО "Ростелеком"(ОАО "Ростелеком" - Сеятель), ОАО "Межрегионэнергосбыт"(ОАО Межрегионэнергосбыт-ГРС п.Сеятель), ООО Сеятель(ООО Сеятель - контора,котельная,медьница,фуражная), п.Сеятель(п.Сеятель-Северный), АО "Почта России"(УФПС РО п.Сеятель), ООО "Родник"(-здание водопроводной мастерской.скважина2,3), ИП Вартанян Э.Р.(ИП Вартанян - магазин "У Эдика"), ООО "Земля"(ООО "Земля"- производственная база.мастерская,крытый ток), ООО Сеятель(ООО Сеятель - маслоцех,пекарня.мастерская,мехток.ЦРМ,продсклад), п.Сеятель(п.Сеятель-Северный)</t>
  </si>
  <si>
    <t>ВЛ 35 кВ Трубецкая - Мелькомбинат с отпайками</t>
  </si>
  <si>
    <t>Администрация Юловского с/п(Адм.Юловского с/п-ул.освещение), ГБУ РО "ЦРБ" в Целинском р-не(амбулатория Юловский), Бутвинова Е.С.(Бутвинова Е.С.-магазин1), Умаханов Руслан Умаханович(земельный участок сх назначения), АО "Почта России"(Зерноградский Почтамп УФПС РО п.Юловский), ИП Исмоилова З. А.(ИП Исмоилова З. А.-магазин), ИП Чикунов П.С.(ИП Чикунов П.С.-магазин), ИП глава КФХ Бондаренко П.В.(КФХ Кредо-склад), МБОУ Юловская сред.школа №6(МОУ Юловская сред.школа,котельная СОШ, столовая), МБУК ЮСП ЦР "Дом культуры"(МУК ЮСП ЦР - дом культуры), МУП ВКХ(МУП ВКХ - водозаборы), ОАО Мегафон(ОАО "Мегафон" - БС Юловский), ПАО "Ростелеком"(ОАО "Ростелеком"-узел связи п.Юловский), ОАО Агрофирма "Целина"(ООО Агрофирма Целина -гараж,манеж-конюшня,стройчасть,мельница,мехток-элеватор,пекарня,МТМ,АЗС,продсклад,контора,котельная,), п.Юловский, с.Степное, ООО "Строительно-производственная фирма "РостСтройКонтракт"(Строительная площадка п. Холодные Родники), ф-ал ПАО "Россети Юг" - "Ростовэнерго"(ф-ал ПАО "Россети Юг"-"Ростовэнерго" - Юловский МП), х.Зеленая Балка, х.Рассвет, 3 категория</t>
  </si>
  <si>
    <t>ПС 110 кВ Целинская</t>
  </si>
  <si>
    <t>ВЛ 10 кВ Л-15</t>
  </si>
  <si>
    <t>ЗАО "Кировский конный завод"((Бригада х.Бочковое, Колодец Элевер 1,Контора Красный Юг,  мастерские Красный Юг; конюшня Элевер 2;  Заправка Красный Юг;водозабор х. Красный Юг1; Водозабор х.Бочковое)), Администрация Новоцелинского с/п(Администрация Н.Целинского с/п-ул.осв.), Администрация Целинского сельского поселения(Администрация Целинского с/п - уличное освещение), гражданин РФ Примак С. И.(гражданин РФ Примак С. И. (магазин)), ИП Горлов С.А.(земельный участок под базу  строительных материалов), ИП глава К(Ф)Х Айкатова Д.К., ИП глава К(Ф)Х Положенцев С. А.(ИП глава К(Ф)Х Положенцев С. А. (ангар, база)), ИП Крикунова С. В.(ИП Крикунова С. В. (автомойка)), ИП Ямалтдинов В.А., МУП ВКХ РО ЦР(МУП ВКХ-водозабор х.Суховка), ОАО "Межрегионэнергосбыт"(ОАО Межрегионэнергосбыт - УКЗ 21.6 км ГО Сальск), п.Новая Целина, АО "Агрокомплекс Развильное"(парковка автомобилей, гараж), Ростовский филиал ООО Лукойл-Нижневолжскнефтепродукт(Ростовский ф-ал ООО "Лукойл" - АЗС №693), ИП глава КФХ Купавцева В. А.(-склад.), ГБУ РО "ЦРБ" в Целинском р-не(ФАП с.Кр.Юг), ФЛ Галкина В. В.(ФЛ Галкина В. В. (магазин Суховка)), 3 категория</t>
  </si>
  <si>
    <t>ВЛ 10 кВ Л-3</t>
  </si>
  <si>
    <t>Пляка О.В.(- магазин), Администрация Новоцелинского с/п(Администрация Н.Целинского с/п-ул.осв.), МБУК НСП ЦР "Дом Культуры"(Дом культуры), ИП Калинин С.Н.(магазины (2шт)), МБОУ ДО "СШ ЦР", МБДОУ Детский сад №4 "Солнышко"(МДОУ д/с№4 "Солнышко"), МБОУ Целинская средняя школаN9(МОУ Целинская СОШ №9 - школа-шестилетка), МБУ Центр Соц. обслуживания граждан(МУ Центр Соц. обслуживания граждан п. Новая Целина), МУП ВКХ РО ЦР(МУП "ВКХ" - водозабор п.Новая Целина, стройчасть), п.Новая Целина(с.Новая Целина), ФЛ Решетняков Е. А.(ФЛ Решетняков Е. А. (нежилое здание)), СПК Целинский(химсклад,МТМ,гараж,электроучасток,столовая,зернопункт), 3 категория</t>
  </si>
  <si>
    <t>ВЛ 10 кВ Л-4</t>
  </si>
  <si>
    <t>Администрация Новоцелинского с/п(Администрация Н.Целинского с/п - ул.освещение), МУП ВКХ РО ЦР(МУП ВКХ-водозабор х.Холодные Родники), пос. Холодные Родники, СПК Целинский(СПК Целинский-МТМ,МТФ,гранулятор,АЗС,контора), ООО "Строительно-производственная фирма "РостСтройКонтракт"(Строительная площадка п. Холодные Родники), ГБУ РО "ЦРБ" в Целинском р-не(ФАП с.Холодные Родники), 3 категория</t>
  </si>
  <si>
    <t>ВЛ 10 кВ Л-7</t>
  </si>
  <si>
    <t>Администрация Михайловского сельского поселения(Администрация Михайловского с/п), Администрация Юловского с/п(Администрация Юловского сельского поселения (уличное освещение)), МБУК МСП ЦР "Дом Культуры"(Дом культуры с. Михайловка), ИП Глава КФХ Жердев С.Г., ИП глава КФХ Максименко С.В.(ИП Максименко-магазин Хозтовары), ИП Переварюхина Т.П.(-магазин), МБДОУ детский сад №26  "Улыбка" (ООО "Стройлайн")(МДОУ детский сад "Улыбка"), МОУ Михайловская сред.школа №15 (ООО "Стройлайн")(МОУ Михайловская сред.школа), МУП ВКХ(МУП ВКХ -водозабор), ПАО "Ростелеком"(ОАО "Ростелеком" - с.Михайловка), ОАО Агрофирма "Целина"(ООО Агрофирма Целина-бригада,гараж,МТМ,пекарня), ИП  глава К(Ф)Х Давиденко Александр Павлович(-рыб база, НРП "Новатор" "Западная"), ИП Глава К(Ф)Х Демиденко А.А.(склад общего назначения), ГБУ РО "ЦРБ" в Целинском р-не(ФАП К.Либкнехта), ГУ МЧС России по РО(ФГКУ "12 отряд ФПС по РО"), х.Андронов, х.Карла Либкнехта, х.Михайловский, х.Одинцовка, х.Смидович, ИП Петин А.Н., ОАО Мегафон(ОАО "Мегафон" - БС Михайловка (х.Владикарс)), х.Владикарс, х.Селим, Администрация Михайловского сельского поселения(Администрация Михайловского с/п), МБУК МСП ЦР "Дом Культуры"(Земельный участок для модульного дома культуры), АО "Почта России"(Зерноградский Почтамп УФПС РО с.Михайловка), ИП Мнушкинова И. А.(ИП Мнушкинова И. А.(магазин)), ИП Мугуев Р.В.(ИП Мугуев Р.В. - магазин), Костюченко Р.В.(магазин), ИП глава КФХ Максименко С.В.(-магазин), МБУ Центр Соц. обслуживания граждан(МУ Центр Соц. обслуживания граждан), МУП ВКХ(МУП ВКХ-водозабор), ОАО "Межрегионэнергосбыт"(ОАО Межрегионэнергосбыт-ГРС Михайловка), ОАО Агрофирма "Целина"(ООО Агрофирма Целина-МТФ,столовая,эстакада-мехток,СТФ), Ф-л Зерноградмежрайгаз ОАО Ростовоблгаз(Ф-л Зерноградмежрайгаз ОАО Ростовоблгаз-ГРС), х.Михайловский, х.Петровка(Разд.)(х.Петровка), Целинское ОСБ №5203 ЮЗБ ОАО "Сбербанка России"(Целинское ОСБ №5203), ИП Глава КФХ Горьков М.А.(-3 склада), Администрация Хлеборобного с/п(Адм.Хлеборобнинского с/п-ул.освещение), ИП Глава КФХ Горьков М.А.(-ангар), ИП Глава КФХ Исмаилов Немат Эйваз Оглы(ИП Глава КФХ Исмаилов Н. (склад, ферма-откормочник)), ИП глава КФХ Смородин(ИП Глава КФХ Смородин-база), ИП Полоян Т.С.(ИП Полоян Т.С-пр.база), КФХ Дробноход(КФХ Дробноход-склад), МБОУ Хлебодарненская СОШ №18(МОУ Хлебодарненская СОШ, начальные школы 61,62,63,котельная СОШ), ОАО Агрофирма "Целина"(ООО "Агрофирма "Целина" (ЗАВ 40, гараж)), ИП Глава К(Ф)Х Джафаров Ахмет Махамедович(Складское помещение), ГБУ РО "ЦРБ" в Целинском р-не(ФАП  х.Тамбовка), х.Васильевка-Хлебодарная(х.Васильевка), х.Ивановка, х.Тамбовка, Администрация Хлеборобного с/п(Адм.Хлеборобненского с/п-ул.освещение, общественная территория (парк)), МБУК ХСП ЦР "Дом культуры"(Дом культуры с. Хлебодарное,Дом культуры с. Хлеборобное, земельный участок для модульного ДК), АО "Почта России"(Зерноградский Почтамп УФПС РО с.Хлеборобное,с.Хлебодарное), ИП Глава К(Ф)Х Гончаров Ю.К.(ИП Глава К(Ф)Х Гончаров Ю.К.-склад), ИП Гладченко А.П.(ИП Гладченко А.П.-магазины), ИП Кузьминова Т.В.(ИП Кузьминова-магазин), ИП Чурилов(ИП Чурилов-магазин), Бочаров В.И.(коровник, водонапорная башня), ООО "Теплоэнергосервис"(-котельная школы), Костюченко Е.И.(магазин), ИП Мнушкинова И.А.(-магазин), МБДОУ дет.сад №30 Золушка (ООО "Стройлайн")(МДОУ дет.сад№30 Золушка, котельная д/с), МБДОУ ДС №29 Подснежник(МДОУ ДС №29 Подснежник), МБОУ Хлеборобненская СОШ №5(МОУ Хлеборобнинская СОШ №5,котельная СОШ №5,мастерские,начальная школа), ОАО Мегафон(ОАО "Мегафон" - БС Хлеборобное), ПАО "Ростелеком"(ОАО "Ростелеком" - с.Хлеборобное,п.Хлебодарный), ОАО Агрофирма "Целина"(ООО Агрофирма Целина-мельница,пекарня,столовая,контора,холодильник.АЗС,МТМ,гараж,контора,мельница,мехток), с.Одинцовка, с.Хлебодарное, с.Хлеборобное, ГБУ РО "ЦРБ" в Целинском р-не(ФАП с.Хлебодарное, с. Хлеборобное), ФЛ Ковалевич Ю.И.(ФЛ Ковалевич Ю.И. (склад)), Целинское ОСБ №5203 ЮЗБ ОАО "Сбербанка России"(Целинское ОСБ №5203 - Хлебодарное), Администрация Хлеборобного с/п(Администрация Хлеборобненского с/п -  ул.осв., объект наружного освещения), КФХ Бондарева(КФХ Бондарева-база), ОАО Агрофирма "Целина"(ООО Агрофирма Целина-гараж,МТМ,МТФ,ЗАВ-20,дробилка,столовая), с.Петровка, с.Родионовка, ф-ал ПАО "Россети Юг" - "Ростовэнерго"(ф-ал ПАО "Россети Юг"-"Ростовэнерго" - Хлебодарненский УЭС), ГБУ РО "ЦРБ" в Целинском р-не(ФАП с.Петровка), х.Новая Жизнь, Администрация Ольшанского с/п(Администрация Ольшанского с/п-ул.осв.), ГБУ РО "ЦРБ" в Целинском р-не(амбулатория Журавлевка), Маргарян Геворг Ашотович(земельный участок), АО "Почта России"(Зерноградский Почтамп УФПС РО с.Журавлевка), ИП Глава К(Ф)Х Лукьянов А.В.(ИП Глава К(Ф)Х Лукьянов А.В. - склад), Крутько Ю.И.(Кутько Ю.И. - здание плотницкого цеха), ИП Дорохина Л. И.(-магазин), МБДОУ детский сад №28 Журавленок(МДОУ детский сад №28 Журавленок), МБОУ Журавлевская СОШ №17(МОУ Журавлевская СОШ №17, котельная МОУ, столовая), МБУК ОСП ЦР "Дом культуры"(МУК ОСП ЦР "Дом Культуры" с.Журавлевка), ПАО "Ростелеком"(ОАО "Ростелеком"-узел электросвязи п.Журавлевка), ООО "Кристалл"-зерносклад, ОАО Агрофирма "Целина"(ООО Агрофирма Целина-мехток1,2 пекарня,гараж,столовая,контора), Портнова(Портнова-магазин), с.Журавлевка, ООО "ЕЭС-Гарант"(СМО БС-2328), х.Калинин, х.Пушкин, Целинское ОСБ №5203 ЮЗБ ОАО "Сбербанка России"(Целинское ОСБ №5203-Журавлевка), , МУП ВКХ(- водозабор х. Мельниково), Администрация Ольшанского с/п(Администрация Ольшанского с/п-ул.осв.), х.Мельникова, х.Орджоникидзе, Гражданин РФ Бахолдин Юрий Владимирович(- зерносклад), ОАО Агрофирма "Целина"(ООО АФ Целина - мехток), х.Хлебородный, МУП ВКХ(- водозабор 1,2), АО "Почта России"(Зерноградский почтамп УФПС РО), ИП глава КФХ Максименко С.В.(ИП глава КФХ Максименко С.В. (магазин)), ИП Пьяновская А.П., МБДОУ Детский сад N27 "Солнышко" (ООО "Стройлайн")(МДОУ Детский сад N27 "Солнышко"), ПАО "Ростелеком"(ОАО "Ростелеком" - с.Плодородное), ИП Глава К(Ф)Х Попов Н.М.(общежитие-столовая под цех по ремонту с/х техники), с.Плодородное, СПК "Рыбак", х.Благодарный, х.Благодатный, Целинское ОСБ №5203 ЮЗБ ОАО "Сбербанка России"(Целинское ОСБ №5203), МБУК МСП ЦР "Дом Культуры"(Дом культуры с. Плодородное), ИП Костенко А.Ю.(земельный участок, пилорама), ИП глава КФХ Белоконь А.Г., ИП глава КФХ Куликов В.Т.(ИП глава КФХ Куликов В.Т. - магазин), ИП глава КФХ Савостин В.В.(ИП глава КФХ Савостин В.В. (склад)), ИП Жмаев(ИП Жмаев - ангар), МБОУ Плодородненская СОШ №16(МОУ Плодородненская СОШ №16, котельная МОУ), Рудненко Петр Михайлович(объект с/х производства), с.Плодородное, ИП Терещенко С.В.(Технический склад), Администрация Ольшанского с/п, ИП Глава КФХ Соннов(ИП Соннов (поле, зерносклад)), МУП ВКХ(МУП ВКХ-водозабор), ПАО "Ростелеком"(ОАО "Ростелеком" - с.Ольшанка), ИП глава К(Ф)Х Кострикин С.В.(-склад,МТФ,жил.дом), СПК Победа(СПК Победа-аэродром,бриг.х.Васильевка,маслоцех,СТФ,водозабор,ДК), х.Васильевка-Ольшанская(х.Васильевка), х.Головановка, ООО "Магистраль"(- объекты наружного освещения), ИП Глава КФХ Соннов(ИП Соннов  (ангар)), ИП глава КФХ Фоменко В.М.(ИП Фоменко глава КФХ-склад), с.Ольшанка, СПК Победа(СПК Победа-МТМ,бойня,водокачка), ООО "Теплоэнергосервис"(- котельная школы с.Ольшанка), ИП Богданова Е.Б.(- магазин), ИП Глава К(Ф)Х Мечетный В.В.(земельный участок для с/х производства), АО "Почта России"(Зерноградский Почтамп УФПС РО с.Ольшанка), ИП Богданова Е.Б.(ИП Богданова-магазин), ИП Григорян М.С.(ИП Григорян-магазин), МБДОУ Детский сад №33 "Елочка"(МДОУ Детский сад №33 "Елочка"), МБОУ Ольшанская СОШ №7(МОУ Ольшанская СОШ №7,столовая МОУ), МБУК ОСП ЦР "Дом культуры"(МУК ОСП ЦР "Дом Культуры" с.Ольшанка), ОАО Мегафон(ОАО "Мегафон" - с.Ольшанка), СПК Победа(СПК Победа-стройчасть,мельница,столовая,пекарня,прдсклад,мехток,ЗАВ-100,крупоцех), ООО "Бик"(строительная площадка), х.Ольшанка, Целинское ОСБ №5203 ЮЗБ ОАО "Сбербанка России"(Целинское ОСБ №5203), Администрация Ольшанского с/п(Администрация ОСП-ул.освещение ), МУП ВКХ(МУП ВКХ-водозабор), СПК Победа(СПК Победа - мехток,МТФ-3,катодная защита), ф-ал ПАО "Россети Юг" - "Ростовэнерго"(ф-ал ПАО "Россети Юг"-"Ростовэнерго" - Ольшанский УЭС), х.Богдановка, х.Родионовка(Ольшанская)(х.Родионовка), ГУП РО "УРСВ"(- КНС), ИП Гниляков Александр Анатольевич(( - Магазин)), АО "Корммаш"((Производственная база)), Администрация Орловского сельского поселения(Администрация Орловского с/п-ул.осв.), ГБУСОН РО"СРЦ Орловского района", Долгов Л.Л., ИП Гудков С.С.(ИП Гудков - Торговый комплекс), ИП Ермоченко В.Н., Магомедов Р.П., ООО "Газпроммежрегионгаз Ростов-на-Дону"(ОО Ростоврегионгаз), ООО Армада(ООО Армада Офис), п. Орловский(п.Орловский), АО "Почта России"(УФПС РО - ОПС п.Орловский №3), 3 категория</t>
  </si>
  <si>
    <t>ВЛ 35 кВ Целинская - Раздольненская</t>
  </si>
  <si>
    <t>Выгоняйло В.Т.(- маслоцех), ООО "Заречье"(- склад), Администрация Кировского с/п(Администрация Кировского с/п-ул.осв.), ГБУ РО "ЦРБ" в Целинском р-не(амбулатория х.Северный), ЗАО ЭЛПРО(ЗАО ЭЛПРО-гаражи), ИП Глава К(Ф)Х Столяренко В.Б.(зернохранилище механизированное), ИП Глава КФХ Никитин(ИП Глава КФХ Никитин-склад), ИП Ерешко А.Ю.(ИП Ершенко А.Ю. - нежилое помещение), ИП Ищенко Ю.П.(ИП Ищенко-мельница), Филиал ОАО "Газпром газораспределение Ростов-на-Дону"  в г. Зернограде(-катодная станция), МБУК КСП ЦР "Дом культуры"(МУК КСП ЦР "Дом Культуры" х.Северный), МУП ВКХ РО ЦР(МУП ВКХ-Водозабор №1 х.Северный), ПАО "Ростелеком"(ОАО "Ростелеком" - х.Северный), ООО  "Новатэк-Азк", ОАО Агрофирма "Целина"(ООО "Агрофирма "Целина" предприятие по переработке зерновых культур), ООО "Вега"(ООО "Вега"-магазин), ООО "Левел"(ООО "Левел" - втормет), ИП Саркисян К.В.(ООО Гранит-кафе), ОАО Целинскагрохимсервис(Открытое акционерное общество "Целинскагрохимсервис" база), ИП Турко М.С.(Площадка для хранения техники), Горишний А.А.(склад), ИП Овчаренко А.В.(-склад), ЗАО "Полимет"(Склад, административное здание), ООО "ЕЭС-Гарант"(СМО БС-2701), МБОУ Северная ООШ №11(СОШ N11-школа,котельная школы х.Северный), ИП Абрамян Х. С.(ФЛ Абрамян С. Х.; ФЛ Тоноян Т. Р.), ФЛ Коломиец Сергей Михайлович(ФЛ Коломиец Сергей Михайлович здание родильного отделения), х.Северный, ОАО Целинскагрохимсервис(Главный производственный корпус), Доп.офис.N3 ООО КБ "Донинвест", ЗАО "Полимет", ЗАО "РН-ЮГ"(ЗАО "РН-ЮГ"(АЗС)), ЗАО Целинская МСО, ИП глава КФХ Чехов, ИП Катюшин В.Н., ИП Макухин(ИП Макухин-база), ИП Солохин(ИП Солохин-колбасный цех), МУП "Водо-Коммунальное хозяйство"(МУП ВКХ-База,ДНС-1,2), ОАО "Ростовтоппром"(ОАО "Ростовтоппром"-Целинск.райтопсбыт), ООО Татьяна(ООО "Татьяна" -  мельница, контора), п. Целина(п.Целина), Целинское Потребительское общество(Целинское ПО-склады), Администрация Кировского с/п(Администрация Кировского поселения), ЗАО "Кировский конный завод"(ЗАО Кировский к-з/д -водозаборы, бригада отд3, бригада отд4, аэродром, МТФ 3, контора отд3,контора отд4), ИП Рудая(ИП Рудая-магазин), ОАО Мегафон(ОАО "Мегафон" - БС Вороново), п.Первомайский, с.Полянки, ГБУ РО "ЦРБ" в Целинском р-не(ФАП х.Первомайский), ФЛ Галкина В.В.(-  магазин), МУП ВКХ РО ЦР(-водозабор х.Веселый, х.Свободный), ИП глава КФХ Казарян С.К.(ИП Казарян С.К.глава КФХ-СТФ), Администрация Целинского района(Катодная защита х. Партизан), ИП Марьянова Н.Я.(-кафе "Жара"), Администрация Кировского с/п(Кировская сельская администрация), МБОУ Майская ООШ №10, ООО Колос(ООО Колос-отд.6.столовая отд.5,МТМ отд.5,катодная защита), п.Вороново, ГБУ РО "ЦРБ" в Целинском р-не(ФАП х.Свободный), х.Веселый, х.Кр.Партизан, х.Майский, х.Образцовый(х.Образцовый (х.Аверьяновка)), х.Свободный, ФЛ Даниэлян((магазин)), Администрация Кировского с/п(Администрация Кировского с/п-ул.осв., фонтан, Общественная территория п.Вороново), ГБУ РО "ЦРБ" в Целинском р-не(Больница им Кирова), ЗАО "Кировский конный завод"(ЗАО Кировский к-з/д-администрация,ул.освещение, водозаборы 3шт, квартира, жилое помещение, жилой дом), АО "Почта России"(Зерноградский Почтамп УФПС РО п.Вороново), ИП Нигреева Е. Ю.(ИП Нигреева Е. Ю. - магазин), Бурлуцкий  А.Ф.(-магазин), МБОУ Кировская  СОШ №2, МБДОУ №18 Детский сад "Сказка"(МДОУ №18), ПАО "Ростелеком"(ОАО "Ростелеком" - п.Вороново), п.Вороново, ИП Глава К(Ф)Х Шибаев Геннадий Васильевич(склад), ФЛ Левченко А.П.(ФЛ Левченко А.П.(магазин)), ФЛ Попова Л.А.(ФЛ Попова Л.А.-магазин), Целинское ОСБ №5203 ЮЗБ ОАО "Сбербанка России"(Целинское ОСБ №5203 - Вороново), Целинское потребительское общество(Целинское потребительское общество-магазин), ЗАО "Кировский конный завод"(ЗАО к-з/д им.Кирова-кирпичный завод- кирпичный з-д,элеватор,м.ток, ЦРМ,Возаборы 3шт), ОАО "Межрегионэнергосбыт"(ОАО "Межрегионэнергосбыт"-ГРС к-з/д им.Кирова), ЗАО "Кировский конный завод"(ЗАО к-з/д им.Кирова-колбасный цех,столов, МТФ,Водозаборы 3шт, общежитие), МБУК КСП ЦР "Дом культуры"(Здание сельского дома культуры (Старченский ДК)), Хопрянинова В.Д.(Магазин), ОАО "ВымпелКом" Ростовский-на-Дону филиал(ОАО "ВымпелКом" - базовая станция сотовой связи "Билайн" п.Вороново), п.Вороново, Администрация Кировского с/п(уличное освещение (3 точки)), ГБУ РО "ЦРБ" в Целинском р-не(ФАП Самарский), х.Самарский, х.Старченский(х.Старческий), Целинское потребительское общество(Целинское потребительское общество-магазин), ФЛ Баранов С.Н.((склад)), Администрация Ср.Егорлыцкого с/п(Администрация Ср.Егорлыцкого с/п, земельный участок (благоустройство)), ИП Глава КФХ Еремеев С.В., ИП Макаренко Н.В.(ИП Макаренко-склад), ИП Дорошенко О.В.(-магазин), ИП глава КХФ Лохматова Е. М.(Полевой стан), с.Средний Егорлык, Целинское ОСБ №5203 ЮЗБ ОАО "Сбербанка России"(Целинское ОСБ №5203), Брагин В.Н.(- магазин), ГБУ РО "ЦРБ" в Целинском р-не(амбулатория), АО "Почта России"(Зерноградский Почтамп УФПС РО), ИП Глава КФХ Прошкин С.(зернодробилка), ИП Вальков А.Л.(зернохранилище арочного типа), ИП Глава КФХ Бочкарев, ИП Глава КФХ Каширин И.Ф., ИП глава КХФ Лохматова Е.М., ИП Карташова Л.В.(ИП Карташова-магазин), ИП Каширина Г.И.(ИП Каширина Г.И. (магазин)), ИП Киселева Е.М.(ИП Киселева Е.М. (автомойка)), ИП Кулахсзян К.Ж.(ИП Кулахсзян К.Ж. - магазин), ИП Лабынцева Л.И.(ИП Лабынцева Л.И. (магазин)), ИП Хлыстова Т.В.(ИП Хлыстова-швейный цех), ИП Юрьева Л.В., МБДОУ Детский сад №2 "Светлячок"(МДОУ Дет.сад №2 "Светлячок"), МБУК ССП ЦР "Дом Культуры" с. Средний Егорлык(МУК ССП ЦР "Дом Культуры"), МУП ВКХ РО ЦР(МУП ВКХ -  водозабор с.Средний Егорлык), Климова Т.В.(нежилое здание), ОАО "ВымпелКом" Ростовский-на-Дону филиал(ОАО "ВымпелКом" - базовая станция п.Целина), ОАО Мегафон(ОАО "Мегафон" - БС Средний Егорлык), ПАО "Ростелеком"(ОАО "Ростелеком" - с.Средний Егорлык), ОАО "Мобильные Теле Системы"(ОАО Мобильные Теле Системы - с.Средний Егорлык), ГУ МЧС России по РО(ПЧ 66), с.Средний Егорлык, ИН Глава К(Ф)Х Коробкин В.Н.(склад), Ермаков В.Н.(-склад), МБОУ Средне-Егорлыцкая СОШ  №4(Среднеегорлыцкая СШ №4, начальная школа с.Ср.Егорлык), ИП Глава КФХ Саньков А.((-Склад)), ГБОУ НПО РО ПУ №85(ГОУ НПО ПУ 85), ИП Верещак С.А.(зерносклад), ИП Глава КФХ Недоступов В. (ангар), ИП Кулахсзян(ИП Кулахсзян-автозапчасти), ИП Мусин Р.С.(КФХ Мусин Р.И. склад), ИП Котова Е.Ю.(-магазин), ИП Кулахсзян(-магазин), с.Средний Егорлык, ИП глава К(Ф)Х Чихичин В.А.(-склад), х.Чечерин(х. Чичерин)</t>
  </si>
  <si>
    <t>ВЛ 35 кВ Целинская - Целинский ССК</t>
  </si>
  <si>
    <t>ИП глава К(Ф)Х Жулидов С.Ю.(- земельный участок сельхозназначения), Фередин В.О.(- мастерская), Администрация Новоцелинского с/п(Адм.Н.Целинского с/п-контора,ул.осв.), АО Родина(АО Родина-бригада №5, дом рыбака), ИП Ахмедова А.А.(ИП Ахмедова А.А.-магазин), ИП Текучев В.А.(ИП Текучев В.А.-магазин), СПК Целинский(контора,п.Коренной,п.Малая Роща), МБУ Центр Соц. обслуживания граждан(МУ Центр Соц. обслуживания граждан с.Малая Роща), МУП ВКХ РО ЦР(МУП ВКХ -водозабор №1,№2 х.Коренной, х.Малая Роща), МУП "Водо-Коммунальное хозяйство"(насосная станция 2-го подъема (ПС 110 кВ Целинская)), МУП ВКХ РО ЦР(скважина №11 (1), скважина № 12 (1), скважина № 12 (2), скважина №13 (2), скважина № 14 (2), скважина 16 (2),  скважина 17 (2) СТП 139, скважина 18 (2) СТП 162), ГБУ РО "ЦРБ" в Целинском р-не(ФАП х.Коренной, ФАП с. Малая Роща), х.Коренной, х.Малая Роща, 3 категория</t>
  </si>
  <si>
    <t>ООО "ЯНИНА"</t>
  </si>
  <si>
    <t xml:space="preserve">ООО МагнитЭнерго"
ИП Сардалов А.И.
ООО "Подводник"
ИП Эминов Фарход Алединович
ООО "Энерджигрупп"
ООО МагнитЭнерго"
</t>
  </si>
  <si>
    <t>ПС 35 кВ Мелькомбинат</t>
  </si>
  <si>
    <t>Администрация Орловского с.п. (уличное освещение), ИП Троянов В.В., ООО "МТС ЭНЕРГО", ГРФ Луговой В.М., ГРФ Рубежанская В.Ю., МБУ ДО СШ, ИП Зубайриева Д.Р., ООО "Конный завод " Донской", "ГУП РО "УРСВ" ф-л "Дубовский", ООО "НЭК", СПССПК "МЯСОДОН", АО "Сервис-ЖКХ", ГРФ  Андреев А.А.</t>
  </si>
  <si>
    <t>ПС 35 кВ Победа</t>
  </si>
  <si>
    <t>Итого по ЮВЭС</t>
  </si>
  <si>
    <t>Итого по филиалу ПАО «Россети Юг» – «Ростовэнерго»</t>
  </si>
  <si>
    <t>в т.ч. по энергорайону «КС Платовское»</t>
  </si>
  <si>
    <t>в т.ч. по энергорайону «КС Кадамовское» (ЦЭС+ЮЗЭС)</t>
  </si>
  <si>
    <t>в т. ч. по энергорайону «Таганрогский»</t>
  </si>
  <si>
    <t xml:space="preserve">в т. ч. по энергорайону «Вешенский» </t>
  </si>
  <si>
    <t>в т. ч. по энергорайону «Шахтинский»</t>
  </si>
  <si>
    <t>Величина потребления электрической мощности потребителей, указанная в графике, определена для условий прохождения максимума нагрузок ПЭВТ, соответствующих температуре для теплого периода года с обеспеченностью 0,98 (+ 35°С).</t>
  </si>
  <si>
    <t>Первый заместитель директора –</t>
  </si>
  <si>
    <t>Главный инженер филиала ПАО «Россети Юг» – «Ростовэнерго»</t>
  </si>
  <si>
    <t>В.В. Непошивайленко</t>
  </si>
  <si>
    <t>Первый заместитель</t>
  </si>
  <si>
    <t xml:space="preserve">министра промышленности </t>
  </si>
  <si>
    <t>______________ В.В. Тимченко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</si>
</sst>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6">
    <font>
      <sz val="10"/>
      <color theme="1"/>
      <name val="Arial"/>
    </font>
    <font>
      <sz val="11"/>
      <name val="Arial1"/>
    </font>
    <font>
      <sz val="11"/>
      <color theme="0"/>
      <name val="Times New Roman"/>
    </font>
    <font>
      <sz val="10"/>
      <name val="Arial"/>
    </font>
    <font>
      <sz val="10"/>
      <name val="Times New Roman"/>
    </font>
    <font>
      <b/>
      <sz val="18"/>
      <name val="Times New Roman"/>
    </font>
    <font>
      <b/>
      <sz val="10"/>
      <name val="Times New Roman"/>
    </font>
    <font>
      <sz val="18"/>
      <name val="Times New Roman"/>
    </font>
    <font>
      <sz val="10"/>
      <color theme="1"/>
      <name val="Times New Roman"/>
    </font>
    <font>
      <sz val="10"/>
      <color indexed="2"/>
      <name val="Times New Roman"/>
    </font>
    <font>
      <sz val="12"/>
      <name val="Times New Roman"/>
    </font>
    <font>
      <sz val="10"/>
      <name val="Arial Cyr"/>
    </font>
    <font>
      <sz val="10"/>
      <color theme="1"/>
      <name val="Arial"/>
    </font>
    <font>
      <sz val="11"/>
      <color theme="1"/>
      <name val="Calibri"/>
      <scheme val="minor"/>
    </font>
    <font>
      <b/>
      <sz val="9"/>
      <name val="Tahoma"/>
    </font>
    <font>
      <sz val="9"/>
      <name val="Tahoma"/>
    </font>
  </fonts>
  <fills count="3">
    <fill>
      <patternFill patternType="none"/>
    </fill>
    <fill>
      <patternFill patternType="gray125"/>
    </fill>
    <fill>
      <patternFill patternType="solid">
        <fgColor theme="4"/>
        <bgColor theme="4"/>
      </patternFill>
    </fill>
  </fills>
  <borders count="36">
    <border>
      <left/>
      <right/>
      <top/>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auto="1"/>
      </right>
      <top style="thin">
        <color theme="1"/>
      </top>
      <bottom style="thin">
        <color auto="1"/>
      </bottom>
      <diagonal/>
    </border>
    <border>
      <left style="thin">
        <color auto="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auto="1"/>
      </left>
      <right/>
      <top style="thin">
        <color auto="1"/>
      </top>
      <bottom style="thin">
        <color auto="1"/>
      </bottom>
      <diagonal/>
    </border>
    <border>
      <left style="thin">
        <color theme="1"/>
      </left>
      <right/>
      <top style="thin">
        <color theme="1"/>
      </top>
      <bottom style="thin">
        <color theme="1"/>
      </bottom>
      <diagonal/>
    </border>
    <border>
      <left style="thin">
        <color theme="1"/>
      </left>
      <right/>
      <top style="thin">
        <color theme="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theme="1"/>
      </bottom>
      <diagonal/>
    </border>
    <border>
      <left style="thin">
        <color auto="1"/>
      </left>
      <right/>
      <top style="thin">
        <color theme="1"/>
      </top>
      <bottom style="thin">
        <color theme="1"/>
      </bottom>
      <diagonal/>
    </border>
    <border>
      <left/>
      <right style="thin">
        <color auto="1"/>
      </right>
      <top style="thin">
        <color auto="1"/>
      </top>
      <bottom style="thin">
        <color auto="1"/>
      </bottom>
      <diagonal/>
    </border>
    <border>
      <left style="thin">
        <color theme="1"/>
      </left>
      <right style="thin">
        <color theme="1"/>
      </right>
      <top/>
      <bottom style="thin">
        <color theme="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theme="1"/>
      </right>
      <top/>
      <bottom style="thin">
        <color auto="1"/>
      </bottom>
      <diagonal/>
    </border>
    <border>
      <left style="thin">
        <color theme="1"/>
      </left>
      <right style="thin">
        <color auto="1"/>
      </right>
      <top/>
      <bottom style="thin">
        <color auto="1"/>
      </bottom>
      <diagonal/>
    </border>
    <border>
      <left style="thin">
        <color auto="1"/>
      </left>
      <right style="thin">
        <color theme="1"/>
      </right>
      <top style="thin">
        <color auto="1"/>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theme="1"/>
      </left>
      <right/>
      <top style="thin">
        <color auto="1"/>
      </top>
      <bottom style="thin">
        <color theme="1"/>
      </bottom>
      <diagonal/>
    </border>
    <border>
      <left style="thin">
        <color theme="1"/>
      </left>
      <right style="thin">
        <color auto="1"/>
      </right>
      <top style="thin">
        <color theme="1"/>
      </top>
      <bottom style="thin">
        <color theme="1"/>
      </bottom>
      <diagonal/>
    </border>
    <border>
      <left/>
      <right/>
      <top style="thin">
        <color auto="1"/>
      </top>
      <bottom style="thin">
        <color auto="1"/>
      </bottom>
      <diagonal/>
    </border>
    <border>
      <left/>
      <right/>
      <top style="thin">
        <color auto="1"/>
      </top>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diagonal/>
    </border>
    <border>
      <left/>
      <right style="thin">
        <color theme="1"/>
      </right>
      <top style="thin">
        <color theme="1"/>
      </top>
      <bottom/>
      <diagonal/>
    </border>
    <border>
      <left style="thin">
        <color auto="1"/>
      </left>
      <right style="thin">
        <color theme="1"/>
      </right>
      <top style="thin">
        <color auto="1"/>
      </top>
      <bottom/>
      <diagonal/>
    </border>
    <border>
      <left style="thin">
        <color theme="1"/>
      </left>
      <right style="thin">
        <color theme="1"/>
      </right>
      <top/>
      <bottom/>
      <diagonal/>
    </border>
    <border>
      <left/>
      <right/>
      <top/>
      <bottom style="thin">
        <color auto="1"/>
      </bottom>
      <diagonal/>
    </border>
  </borders>
  <cellStyleXfs count="14">
    <xf numFmtId="0" fontId="0" fillId="0" borderId="0"/>
    <xf numFmtId="0" fontId="12" fillId="0" borderId="0"/>
    <xf numFmtId="0" fontId="1" fillId="0" borderId="0"/>
    <xf numFmtId="0" fontId="1" fillId="0" borderId="0"/>
    <xf numFmtId="0" fontId="1" fillId="0" borderId="0"/>
    <xf numFmtId="0" fontId="2" fillId="2" borderId="0"/>
    <xf numFmtId="0" fontId="12" fillId="0" borderId="0"/>
    <xf numFmtId="0" fontId="3" fillId="0" borderId="0"/>
    <xf numFmtId="0" fontId="3" fillId="0" borderId="0"/>
    <xf numFmtId="0" fontId="12" fillId="0" borderId="0"/>
    <xf numFmtId="0" fontId="3" fillId="0" borderId="0" applyNumberFormat="0" applyFont="0" applyFill="0" applyBorder="0" applyProtection="0"/>
    <xf numFmtId="0" fontId="12" fillId="0" borderId="0"/>
    <xf numFmtId="0" fontId="3" fillId="0" borderId="0"/>
    <xf numFmtId="0" fontId="3" fillId="0" borderId="0"/>
  </cellStyleXfs>
  <cellXfs count="323">
    <xf numFmtId="0" fontId="0" fillId="0" borderId="0" xfId="0"/>
    <xf numFmtId="0" fontId="4" fillId="0" borderId="0" xfId="0" applyFont="1" applyAlignment="1">
      <alignment horizontal="center" vertical="center" wrapText="1"/>
    </xf>
    <xf numFmtId="2" fontId="4" fillId="0" borderId="0" xfId="0" applyNumberFormat="1" applyFont="1" applyAlignment="1">
      <alignment horizontal="center" vertical="center" wrapText="1"/>
    </xf>
    <xf numFmtId="0" fontId="5" fillId="0" borderId="0" xfId="0" applyFont="1" applyAlignment="1">
      <alignment horizontal="left" vertical="center"/>
    </xf>
    <xf numFmtId="0" fontId="4" fillId="0" borderId="0" xfId="0" applyFont="1" applyAlignment="1">
      <alignment horizontal="left" vertical="center"/>
    </xf>
    <xf numFmtId="0" fontId="5" fillId="0" borderId="0" xfId="6" applyFont="1" applyAlignment="1">
      <alignment horizontal="left" vertical="center"/>
    </xf>
    <xf numFmtId="2" fontId="6" fillId="0" borderId="0" xfId="6" applyNumberFormat="1" applyFont="1" applyAlignment="1">
      <alignment horizontal="left" vertical="center"/>
    </xf>
    <xf numFmtId="2" fontId="4" fillId="0" borderId="0" xfId="6" applyNumberFormat="1" applyFont="1" applyAlignment="1">
      <alignment horizontal="left" vertical="center"/>
    </xf>
    <xf numFmtId="2" fontId="4" fillId="0" borderId="0" xfId="0" applyNumberFormat="1" applyFont="1" applyAlignment="1">
      <alignment horizontal="left" vertical="center"/>
    </xf>
    <xf numFmtId="2" fontId="7" fillId="0" borderId="0" xfId="0" applyNumberFormat="1" applyFont="1" applyAlignment="1">
      <alignment horizontal="left" vertical="center"/>
    </xf>
    <xf numFmtId="2" fontId="5" fillId="0" borderId="0" xfId="0" applyNumberFormat="1" applyFont="1" applyAlignment="1">
      <alignment horizontal="left" vertical="center"/>
    </xf>
    <xf numFmtId="2" fontId="5" fillId="0" borderId="0" xfId="0" applyNumberFormat="1" applyFont="1" applyAlignment="1">
      <alignment horizontal="center" vertical="center" wrapText="1"/>
    </xf>
    <xf numFmtId="0" fontId="7" fillId="0" borderId="0" xfId="6" applyFont="1" applyAlignment="1">
      <alignment horizontal="left" vertical="center"/>
    </xf>
    <xf numFmtId="0" fontId="5" fillId="0" borderId="0" xfId="0" applyFont="1" applyAlignment="1">
      <alignment horizontal="center" vertical="center" wrapText="1"/>
    </xf>
    <xf numFmtId="0" fontId="7" fillId="0" borderId="0" xfId="0" applyFont="1" applyAlignment="1">
      <alignment horizontal="left" vertical="center"/>
    </xf>
    <xf numFmtId="2"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6" fillId="0" borderId="1" xfId="0" applyFont="1" applyBorder="1" applyAlignment="1" applyProtection="1">
      <alignment horizontal="center" vertical="center" wrapText="1"/>
      <protection locked="0"/>
    </xf>
    <xf numFmtId="2" fontId="6" fillId="0" borderId="1" xfId="0"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2" fontId="6" fillId="0" borderId="1" xfId="0" applyNumberFormat="1"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2" xfId="8" applyFont="1" applyBorder="1" applyAlignment="1" applyProtection="1">
      <alignment horizontal="center" vertical="center" wrapText="1"/>
      <protection locked="0"/>
    </xf>
    <xf numFmtId="0" fontId="4" fillId="0" borderId="2" xfId="7" applyFont="1" applyBorder="1" applyAlignment="1" applyProtection="1">
      <alignment horizontal="center" vertical="center" wrapText="1"/>
      <protection locked="0"/>
    </xf>
    <xf numFmtId="2" fontId="4" fillId="0" borderId="2" xfId="0" applyNumberFormat="1" applyFont="1" applyBorder="1" applyAlignment="1">
      <alignment horizontal="center" vertical="center" wrapText="1"/>
    </xf>
    <xf numFmtId="2" fontId="6" fillId="0" borderId="2" xfId="0" applyNumberFormat="1" applyFont="1" applyBorder="1" applyAlignment="1" applyProtection="1">
      <alignment horizontal="center" vertical="center" wrapText="1"/>
      <protection locked="0"/>
    </xf>
    <xf numFmtId="2" fontId="4" fillId="0" borderId="2" xfId="8" applyNumberFormat="1" applyFont="1" applyBorder="1" applyAlignment="1" applyProtection="1">
      <alignment horizontal="center" vertical="center" wrapText="1"/>
      <protection locked="0"/>
    </xf>
    <xf numFmtId="0" fontId="4" fillId="0" borderId="3" xfId="8" applyFont="1" applyBorder="1" applyAlignment="1" applyProtection="1">
      <alignment horizontal="center" vertical="center" wrapText="1"/>
      <protection locked="0"/>
    </xf>
    <xf numFmtId="2" fontId="4" fillId="0" borderId="3" xfId="0" applyNumberFormat="1" applyFont="1" applyBorder="1" applyAlignment="1">
      <alignment horizontal="center" vertical="center" wrapText="1"/>
    </xf>
    <xf numFmtId="2" fontId="6" fillId="0" borderId="3" xfId="0" applyNumberFormat="1" applyFont="1" applyBorder="1" applyAlignment="1" applyProtection="1">
      <alignment horizontal="center" vertical="center" wrapText="1"/>
      <protection locked="0"/>
    </xf>
    <xf numFmtId="2" fontId="4" fillId="0" borderId="3" xfId="8" applyNumberFormat="1"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 xfId="8" applyFont="1" applyBorder="1" applyAlignment="1" applyProtection="1">
      <alignment horizontal="center" vertical="center" wrapText="1"/>
      <protection locked="0"/>
    </xf>
    <xf numFmtId="0" fontId="4" fillId="0" borderId="5" xfId="7" applyFont="1" applyBorder="1" applyAlignment="1" applyProtection="1">
      <alignment horizontal="center" vertical="center" wrapText="1"/>
      <protection locked="0"/>
    </xf>
    <xf numFmtId="0" fontId="4" fillId="0" borderId="6" xfId="7" applyFont="1" applyBorder="1" applyAlignment="1" applyProtection="1">
      <alignment horizontal="center" vertical="center" wrapText="1"/>
      <protection locked="0"/>
    </xf>
    <xf numFmtId="0" fontId="4" fillId="0" borderId="4" xfId="7" applyFont="1" applyBorder="1" applyAlignment="1" applyProtection="1">
      <alignment horizontal="center" vertical="center" wrapText="1"/>
      <protection locked="0"/>
    </xf>
    <xf numFmtId="2" fontId="4" fillId="0" borderId="1" xfId="0" applyNumberFormat="1" applyFont="1" applyBorder="1" applyAlignment="1">
      <alignment horizontal="center" vertical="center" wrapText="1"/>
    </xf>
    <xf numFmtId="2" fontId="4" fillId="0" borderId="1" xfId="8" applyNumberFormat="1"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7" applyFont="1" applyBorder="1" applyAlignment="1" applyProtection="1">
      <alignment horizontal="center" vertical="center" wrapText="1"/>
      <protection locked="0"/>
    </xf>
    <xf numFmtId="0" fontId="4" fillId="0" borderId="7" xfId="7" applyFont="1" applyBorder="1" applyAlignment="1" applyProtection="1">
      <alignment horizontal="center" vertical="center" wrapText="1"/>
      <protection locked="0"/>
    </xf>
    <xf numFmtId="0" fontId="4" fillId="0" borderId="8" xfId="7" applyFont="1" applyBorder="1" applyAlignment="1" applyProtection="1">
      <alignment horizontal="center" vertical="center" wrapText="1"/>
      <protection locked="0"/>
    </xf>
    <xf numFmtId="0" fontId="4" fillId="0" borderId="9" xfId="7" applyFont="1" applyBorder="1" applyAlignment="1" applyProtection="1">
      <alignment horizontal="center" vertical="center" wrapText="1"/>
      <protection locked="0"/>
    </xf>
    <xf numFmtId="2" fontId="4" fillId="0" borderId="10" xfId="0" applyNumberFormat="1" applyFont="1" applyBorder="1" applyAlignment="1">
      <alignment horizontal="center" vertical="center" wrapText="1"/>
    </xf>
    <xf numFmtId="2" fontId="6" fillId="0" borderId="10" xfId="0" applyNumberFormat="1" applyFont="1" applyBorder="1" applyAlignment="1" applyProtection="1">
      <alignment horizontal="center" vertical="center" wrapText="1"/>
      <protection locked="0"/>
    </xf>
    <xf numFmtId="2" fontId="4" fillId="0" borderId="11" xfId="8" applyNumberFormat="1" applyFont="1" applyBorder="1" applyAlignment="1" applyProtection="1">
      <alignment horizontal="center" vertical="center" wrapText="1"/>
      <protection locked="0"/>
    </xf>
    <xf numFmtId="0" fontId="4" fillId="0" borderId="3" xfId="6"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2" fontId="4" fillId="0" borderId="3" xfId="0" applyNumberFormat="1" applyFont="1" applyBorder="1" applyAlignment="1" applyProtection="1">
      <alignment horizontal="center" vertical="center" wrapText="1"/>
      <protection locked="0"/>
    </xf>
    <xf numFmtId="2" fontId="4" fillId="0" borderId="3" xfId="6" applyNumberFormat="1" applyFont="1" applyBorder="1" applyAlignment="1" applyProtection="1">
      <alignment horizontal="center" vertical="center" wrapText="1"/>
      <protection locked="0"/>
    </xf>
    <xf numFmtId="2" fontId="4" fillId="0" borderId="2" xfId="6" applyNumberFormat="1"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 fillId="0" borderId="1" xfId="6"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wrapText="1"/>
      <protection locked="0"/>
    </xf>
    <xf numFmtId="2" fontId="4" fillId="0" borderId="1" xfId="6" applyNumberFormat="1" applyFont="1" applyBorder="1" applyAlignment="1" applyProtection="1">
      <alignment horizontal="center" vertical="center" wrapText="1"/>
      <protection locked="0"/>
    </xf>
    <xf numFmtId="2" fontId="4" fillId="0" borderId="12" xfId="6" applyNumberFormat="1" applyFont="1" applyBorder="1" applyAlignment="1" applyProtection="1">
      <alignment horizontal="center" vertical="center" wrapText="1"/>
      <protection locked="0"/>
    </xf>
    <xf numFmtId="0" fontId="4" fillId="0" borderId="13" xfId="0" applyFont="1" applyBorder="1" applyAlignment="1">
      <alignment horizontal="center" vertical="center" wrapText="1"/>
    </xf>
    <xf numFmtId="0" fontId="4" fillId="0" borderId="14" xfId="8" applyFont="1" applyBorder="1" applyAlignment="1" applyProtection="1">
      <alignment horizontal="center" vertical="center" wrapText="1"/>
      <protection locked="0"/>
    </xf>
    <xf numFmtId="0" fontId="4" fillId="0" borderId="14" xfId="6"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2" fontId="4" fillId="0" borderId="14" xfId="0" applyNumberFormat="1" applyFont="1" applyBorder="1" applyAlignment="1">
      <alignment horizontal="center" vertical="center" wrapText="1"/>
    </xf>
    <xf numFmtId="2" fontId="4" fillId="0" borderId="14" xfId="0" applyNumberFormat="1" applyFont="1" applyBorder="1" applyAlignment="1" applyProtection="1">
      <alignment horizontal="center" vertical="center" wrapText="1"/>
      <protection locked="0"/>
    </xf>
    <xf numFmtId="2" fontId="4" fillId="0" borderId="14" xfId="6" applyNumberFormat="1" applyFont="1" applyBorder="1" applyAlignment="1" applyProtection="1">
      <alignment horizontal="center" vertical="center" wrapText="1"/>
      <protection locked="0"/>
    </xf>
    <xf numFmtId="0" fontId="4" fillId="0" borderId="2" xfId="6" applyFont="1" applyBorder="1" applyAlignment="1" applyProtection="1">
      <alignment horizontal="center" vertical="center" wrapText="1"/>
      <protection locked="0"/>
    </xf>
    <xf numFmtId="0" fontId="4" fillId="0" borderId="15" xfId="8" applyFont="1" applyBorder="1" applyAlignment="1" applyProtection="1">
      <alignment horizontal="center" vertical="center" wrapText="1"/>
      <protection locked="0"/>
    </xf>
    <xf numFmtId="0" fontId="4" fillId="0" borderId="15" xfId="6" applyFont="1" applyBorder="1" applyAlignment="1" applyProtection="1">
      <alignment horizontal="center" vertical="center" wrapText="1"/>
      <protection locked="0"/>
    </xf>
    <xf numFmtId="0" fontId="4" fillId="0" borderId="16" xfId="6" applyFont="1" applyBorder="1" applyAlignment="1" applyProtection="1">
      <alignment horizontal="center" vertical="center" wrapText="1"/>
      <protection locked="0"/>
    </xf>
    <xf numFmtId="2" fontId="4" fillId="0" borderId="17" xfId="0" applyNumberFormat="1" applyFont="1" applyBorder="1" applyAlignment="1">
      <alignment horizontal="center" vertical="center" wrapText="1"/>
    </xf>
    <xf numFmtId="2" fontId="4" fillId="0" borderId="15" xfId="0" applyNumberFormat="1" applyFont="1" applyBorder="1" applyAlignment="1" applyProtection="1">
      <alignment horizontal="center" vertical="center" wrapText="1"/>
      <protection locked="0"/>
    </xf>
    <xf numFmtId="2" fontId="4" fillId="0" borderId="15" xfId="6" applyNumberFormat="1"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4" fillId="0" borderId="19" xfId="6" applyFont="1" applyBorder="1" applyAlignment="1" applyProtection="1">
      <alignment horizontal="center" vertical="center" wrapText="1"/>
      <protection locked="0"/>
    </xf>
    <xf numFmtId="2" fontId="4" fillId="0" borderId="20" xfId="0" applyNumberFormat="1" applyFont="1" applyBorder="1" applyAlignment="1">
      <alignment horizontal="center" vertical="center" wrapText="1"/>
    </xf>
    <xf numFmtId="2" fontId="4" fillId="0" borderId="16" xfId="6" applyNumberFormat="1" applyFont="1" applyBorder="1" applyAlignment="1" applyProtection="1">
      <alignment horizontal="center" vertical="center" wrapText="1"/>
      <protection locked="0"/>
    </xf>
    <xf numFmtId="0" fontId="4" fillId="0" borderId="7" xfId="6" applyFont="1" applyBorder="1" applyAlignment="1" applyProtection="1">
      <alignment horizontal="center" vertical="center" wrapText="1"/>
      <protection locked="0"/>
    </xf>
    <xf numFmtId="2" fontId="4" fillId="0" borderId="13" xfId="0" applyNumberFormat="1" applyFont="1" applyBorder="1" applyAlignment="1">
      <alignment horizontal="center" vertical="center" wrapText="1"/>
    </xf>
    <xf numFmtId="0" fontId="6" fillId="0" borderId="10" xfId="0" applyFont="1" applyBorder="1" applyAlignment="1" applyProtection="1">
      <alignment horizontal="center" vertical="center" wrapText="1"/>
      <protection locked="0"/>
    </xf>
    <xf numFmtId="0" fontId="4" fillId="0" borderId="21" xfId="6" applyFont="1" applyBorder="1" applyAlignment="1" applyProtection="1">
      <alignment horizontal="center" vertical="center" wrapText="1"/>
      <protection locked="0"/>
    </xf>
    <xf numFmtId="2" fontId="4" fillId="0" borderId="0" xfId="0" applyNumberFormat="1" applyFont="1" applyAlignment="1" applyProtection="1">
      <alignment horizontal="center" vertical="center" wrapText="1"/>
      <protection locked="0"/>
    </xf>
    <xf numFmtId="2" fontId="4" fillId="0" borderId="7" xfId="6" applyNumberFormat="1" applyFont="1" applyBorder="1" applyAlignment="1" applyProtection="1">
      <alignment horizontal="center" vertical="center" wrapText="1"/>
      <protection locked="0"/>
    </xf>
    <xf numFmtId="0" fontId="4" fillId="0" borderId="10" xfId="8" applyFont="1" applyBorder="1" applyAlignment="1" applyProtection="1">
      <alignment horizontal="center" vertical="center" wrapText="1"/>
      <protection locked="0"/>
    </xf>
    <xf numFmtId="0" fontId="4" fillId="0" borderId="10" xfId="6" applyFont="1" applyBorder="1" applyAlignment="1" applyProtection="1">
      <alignment horizontal="center" vertical="center" wrapText="1"/>
      <protection locked="0"/>
    </xf>
    <xf numFmtId="2" fontId="4" fillId="0" borderId="10" xfId="0" applyNumberFormat="1" applyFont="1" applyBorder="1" applyAlignment="1" applyProtection="1">
      <alignment horizontal="center" vertical="center" wrapText="1"/>
      <protection locked="0"/>
    </xf>
    <xf numFmtId="2" fontId="4" fillId="0" borderId="10" xfId="6" applyNumberFormat="1" applyFont="1" applyBorder="1" applyAlignment="1" applyProtection="1">
      <alignment horizontal="center" vertical="center" wrapText="1"/>
      <protection locked="0"/>
    </xf>
    <xf numFmtId="2" fontId="4" fillId="0" borderId="2" xfId="0" applyNumberFormat="1" applyFont="1" applyBorder="1" applyAlignment="1" applyProtection="1">
      <alignment horizontal="center" vertical="center" wrapText="1"/>
      <protection locked="0"/>
    </xf>
    <xf numFmtId="0" fontId="8" fillId="0" borderId="1" xfId="6" applyFont="1" applyBorder="1" applyAlignment="1" applyProtection="1">
      <alignment horizontal="center" vertical="center" wrapText="1"/>
    </xf>
    <xf numFmtId="0" fontId="4" fillId="0" borderId="2" xfId="3" applyFont="1" applyBorder="1" applyAlignment="1" applyProtection="1">
      <alignment horizontal="center" vertical="center" wrapText="1"/>
      <protection locked="0"/>
    </xf>
    <xf numFmtId="2" fontId="4" fillId="0" borderId="2" xfId="0" applyNumberFormat="1"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2" xfId="7" applyFont="1" applyBorder="1" applyAlignment="1" applyProtection="1">
      <alignment horizontal="center" vertical="center" wrapText="1"/>
    </xf>
    <xf numFmtId="0" fontId="4" fillId="0" borderId="2" xfId="0" applyFont="1" applyBorder="1" applyAlignment="1">
      <alignment horizontal="center" vertical="center" wrapText="1"/>
    </xf>
    <xf numFmtId="0" fontId="4" fillId="0" borderId="8" xfId="3"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xf>
    <xf numFmtId="2" fontId="4" fillId="0" borderId="0" xfId="0" applyNumberFormat="1" applyFont="1" applyAlignment="1" applyProtection="1">
      <alignment horizontal="center" vertical="center" wrapText="1"/>
    </xf>
    <xf numFmtId="0" fontId="4" fillId="0" borderId="1" xfId="3"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4" fillId="0" borderId="10" xfId="3" applyFont="1" applyBorder="1" applyAlignment="1" applyProtection="1">
      <alignment horizontal="center" vertical="center" wrapText="1"/>
      <protection locked="0"/>
    </xf>
    <xf numFmtId="2" fontId="4" fillId="0" borderId="2" xfId="8" applyNumberFormat="1" applyFont="1" applyBorder="1" applyAlignment="1">
      <alignment horizontal="center" vertical="center" wrapText="1"/>
    </xf>
    <xf numFmtId="0" fontId="4" fillId="0" borderId="2" xfId="8" applyFont="1" applyBorder="1" applyAlignment="1" applyProtection="1">
      <alignment horizontal="center" vertical="center" wrapText="1"/>
    </xf>
    <xf numFmtId="2" fontId="4" fillId="0" borderId="2" xfId="8" applyNumberFormat="1" applyFont="1" applyBorder="1" applyAlignment="1" applyProtection="1">
      <alignment horizontal="center" vertical="center" wrapText="1"/>
    </xf>
    <xf numFmtId="0" fontId="4" fillId="0" borderId="15" xfId="3" applyFont="1" applyBorder="1" applyAlignment="1" applyProtection="1">
      <alignment horizontal="center" vertical="center" wrapText="1"/>
      <protection locked="0"/>
    </xf>
    <xf numFmtId="2" fontId="4" fillId="0" borderId="15" xfId="0" applyNumberFormat="1" applyFont="1" applyBorder="1" applyAlignment="1">
      <alignment horizontal="center" vertical="center" wrapText="1"/>
    </xf>
    <xf numFmtId="0" fontId="4" fillId="0" borderId="18" xfId="8" applyFont="1" applyBorder="1" applyAlignment="1" applyProtection="1">
      <alignment horizontal="center" vertical="center" wrapText="1"/>
      <protection locked="0"/>
    </xf>
    <xf numFmtId="2" fontId="4" fillId="0" borderId="18" xfId="0" applyNumberFormat="1" applyFont="1" applyBorder="1" applyAlignment="1">
      <alignment horizontal="center" vertical="center" wrapText="1"/>
    </xf>
    <xf numFmtId="2" fontId="4" fillId="0" borderId="18" xfId="0" applyNumberFormat="1" applyFont="1" applyBorder="1" applyAlignment="1" applyProtection="1">
      <alignment horizontal="center" vertical="center" wrapText="1"/>
      <protection locked="0"/>
    </xf>
    <xf numFmtId="2" fontId="4" fillId="0" borderId="22" xfId="0" applyNumberFormat="1" applyFont="1" applyBorder="1" applyAlignment="1">
      <alignment horizontal="center" vertical="center" wrapText="1"/>
    </xf>
    <xf numFmtId="2" fontId="4" fillId="0" borderId="7" xfId="0" applyNumberFormat="1" applyFont="1" applyBorder="1" applyAlignment="1">
      <alignment horizontal="center" vertical="center" wrapText="1"/>
    </xf>
    <xf numFmtId="0" fontId="4" fillId="0" borderId="14" xfId="0" applyFont="1" applyBorder="1" applyAlignment="1" applyProtection="1">
      <alignment horizontal="center" vertical="center" wrapText="1"/>
    </xf>
    <xf numFmtId="0" fontId="4" fillId="0" borderId="14" xfId="3" applyFont="1" applyBorder="1" applyAlignment="1" applyProtection="1">
      <alignment horizontal="center" vertical="center" wrapText="1"/>
      <protection locked="0"/>
    </xf>
    <xf numFmtId="0" fontId="4" fillId="0" borderId="14" xfId="7" applyFont="1" applyBorder="1" applyAlignment="1" applyProtection="1">
      <alignment horizontal="center" vertical="center" wrapText="1"/>
    </xf>
    <xf numFmtId="0" fontId="8" fillId="0" borderId="1"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8" fillId="0" borderId="10" xfId="0" applyFont="1" applyBorder="1" applyAlignment="1">
      <alignment horizontal="center" vertical="center" wrapText="1"/>
    </xf>
    <xf numFmtId="0" fontId="4" fillId="0" borderId="23" xfId="6" applyFont="1" applyBorder="1" applyAlignment="1" applyProtection="1">
      <alignment horizontal="center" vertical="center" wrapText="1"/>
      <protection locked="0"/>
    </xf>
    <xf numFmtId="2" fontId="4" fillId="0" borderId="24" xfId="0" applyNumberFormat="1"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7" xfId="0" applyNumberFormat="1" applyFont="1" applyBorder="1" applyAlignment="1" applyProtection="1">
      <alignment horizontal="center" vertical="center" wrapText="1"/>
      <protection locked="0"/>
    </xf>
    <xf numFmtId="0" fontId="8" fillId="0" borderId="7" xfId="0" applyFont="1" applyBorder="1" applyAlignment="1">
      <alignment horizontal="center" vertical="center" wrapText="1"/>
    </xf>
    <xf numFmtId="0" fontId="4" fillId="0" borderId="2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xf>
    <xf numFmtId="0" fontId="12" fillId="0" borderId="1" xfId="6" applyBorder="1" applyAlignment="1">
      <alignment horizontal="center" vertical="center" wrapText="1"/>
    </xf>
    <xf numFmtId="2" fontId="4" fillId="0" borderId="2" xfId="1" applyNumberFormat="1"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2" fontId="4" fillId="0" borderId="2" xfId="1" applyNumberFormat="1" applyFont="1" applyBorder="1" applyAlignment="1">
      <alignment horizontal="center" vertical="center" wrapText="1"/>
    </xf>
    <xf numFmtId="0" fontId="4" fillId="0" borderId="2" xfId="7" applyFont="1" applyBorder="1" applyAlignment="1">
      <alignment horizontal="center" vertical="center" wrapText="1"/>
    </xf>
    <xf numFmtId="0" fontId="4" fillId="0" borderId="15" xfId="0" applyFont="1" applyBorder="1" applyAlignment="1" applyProtection="1">
      <alignment horizontal="center" vertical="center" wrapText="1"/>
      <protection locked="0"/>
    </xf>
    <xf numFmtId="0" fontId="4" fillId="0" borderId="15" xfId="0" applyFont="1" applyBorder="1" applyAlignment="1">
      <alignment horizontal="center" vertical="center" wrapText="1"/>
    </xf>
    <xf numFmtId="0" fontId="4" fillId="0" borderId="2" xfId="6" applyFont="1" applyBorder="1" applyAlignment="1">
      <alignment horizontal="center" vertical="center" wrapText="1"/>
    </xf>
    <xf numFmtId="2" fontId="4" fillId="0" borderId="2" xfId="6" applyNumberFormat="1" applyFont="1" applyBorder="1" applyAlignment="1" applyProtection="1">
      <alignment horizontal="center" vertical="center" wrapText="1"/>
    </xf>
    <xf numFmtId="0" fontId="4" fillId="0" borderId="0" xfId="0" applyFont="1" applyAlignment="1" applyProtection="1">
      <alignment horizontal="center" vertical="center" wrapText="1"/>
    </xf>
    <xf numFmtId="0" fontId="4" fillId="0" borderId="0" xfId="0" applyFont="1" applyAlignment="1" applyProtection="1">
      <alignment horizontal="center" vertical="center" wrapText="1"/>
      <protection locked="0"/>
    </xf>
    <xf numFmtId="0" fontId="4" fillId="0" borderId="2" xfId="3" applyFont="1" applyBorder="1" applyAlignment="1" applyProtection="1">
      <alignment horizontal="center" vertical="center" wrapText="1"/>
    </xf>
    <xf numFmtId="0" fontId="4" fillId="0" borderId="10" xfId="7" applyFont="1" applyBorder="1" applyAlignment="1" applyProtection="1">
      <alignment horizontal="center" vertical="center" wrapText="1"/>
      <protection locked="0"/>
    </xf>
    <xf numFmtId="0" fontId="4" fillId="0" borderId="10" xfId="3" applyFont="1" applyBorder="1" applyAlignment="1" applyProtection="1">
      <alignment horizontal="center" vertical="center" wrapText="1"/>
    </xf>
    <xf numFmtId="2" fontId="6" fillId="0" borderId="0" xfId="0" applyNumberFormat="1" applyFont="1" applyAlignment="1" applyProtection="1">
      <alignment horizontal="center" vertical="center" wrapText="1"/>
      <protection locked="0"/>
    </xf>
    <xf numFmtId="0" fontId="4" fillId="0" borderId="1" xfId="6" applyFont="1" applyBorder="1" applyAlignment="1">
      <alignment horizontal="center" vertical="center" wrapText="1"/>
    </xf>
    <xf numFmtId="0" fontId="4" fillId="0" borderId="1" xfId="3" applyFont="1" applyBorder="1" applyAlignment="1" applyProtection="1">
      <alignment horizontal="center" vertical="center" wrapText="1"/>
    </xf>
    <xf numFmtId="0" fontId="4" fillId="0" borderId="0" xfId="3" applyFont="1" applyAlignment="1" applyProtection="1">
      <alignment horizontal="center" vertical="center" wrapText="1"/>
      <protection locked="0"/>
    </xf>
    <xf numFmtId="0" fontId="9" fillId="0" borderId="13" xfId="0" applyFont="1" applyBorder="1" applyAlignment="1">
      <alignment horizontal="center" vertical="center" wrapText="1"/>
    </xf>
    <xf numFmtId="0" fontId="4" fillId="0" borderId="14" xfId="7" applyFont="1" applyBorder="1" applyAlignment="1" applyProtection="1">
      <alignment horizontal="center" vertical="center" wrapText="1"/>
      <protection locked="0"/>
    </xf>
    <xf numFmtId="2" fontId="4" fillId="0" borderId="14" xfId="7" applyNumberFormat="1" applyFont="1" applyBorder="1" applyAlignment="1" applyProtection="1">
      <alignment horizontal="center" vertical="center" wrapText="1"/>
      <protection locked="0"/>
    </xf>
    <xf numFmtId="2" fontId="4" fillId="0" borderId="14" xfId="8" applyNumberFormat="1" applyFont="1" applyBorder="1" applyAlignment="1" applyProtection="1">
      <alignment horizontal="center" vertical="center" wrapText="1"/>
      <protection locked="0"/>
    </xf>
    <xf numFmtId="0" fontId="8" fillId="0" borderId="15" xfId="0" applyFont="1" applyBorder="1" applyAlignment="1">
      <alignment horizontal="center" vertical="center" wrapText="1"/>
    </xf>
    <xf numFmtId="0" fontId="4" fillId="0" borderId="15" xfId="3" applyFont="1" applyBorder="1" applyAlignment="1" applyProtection="1">
      <alignment horizontal="center" vertical="center" wrapText="1"/>
    </xf>
    <xf numFmtId="2" fontId="6" fillId="0" borderId="15" xfId="0" applyNumberFormat="1" applyFont="1" applyBorder="1" applyAlignment="1" applyProtection="1">
      <alignment horizontal="center" vertical="center" wrapText="1"/>
      <protection locked="0"/>
    </xf>
    <xf numFmtId="2" fontId="4" fillId="0" borderId="1" xfId="3" applyNumberFormat="1" applyFont="1" applyBorder="1" applyAlignment="1" applyProtection="1">
      <alignment horizontal="center" vertical="center" wrapText="1"/>
      <protection locked="0"/>
    </xf>
    <xf numFmtId="2" fontId="4" fillId="0" borderId="1" xfId="3"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0" xfId="6" applyFont="1" applyBorder="1" applyAlignment="1">
      <alignment horizontal="center" vertical="center" wrapText="1"/>
    </xf>
    <xf numFmtId="2" fontId="4" fillId="0" borderId="15" xfId="3" applyNumberFormat="1" applyFont="1" applyBorder="1" applyAlignment="1" applyProtection="1">
      <alignment horizontal="center" vertical="center" wrapText="1"/>
      <protection locked="0"/>
    </xf>
    <xf numFmtId="0" fontId="4" fillId="0" borderId="2" xfId="4" applyFont="1" applyBorder="1" applyAlignment="1" applyProtection="1">
      <alignment horizontal="center" vertical="center" wrapText="1"/>
    </xf>
    <xf numFmtId="2" fontId="4" fillId="0" borderId="10" xfId="3" applyNumberFormat="1" applyFont="1" applyBorder="1" applyAlignment="1" applyProtection="1">
      <alignment horizontal="center" vertical="center" wrapText="1"/>
      <protection locked="0"/>
    </xf>
    <xf numFmtId="2" fontId="4" fillId="0" borderId="2" xfId="3" applyNumberFormat="1" applyFont="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10" fillId="0" borderId="7" xfId="0" applyFont="1" applyBorder="1" applyAlignment="1" applyProtection="1">
      <alignment horizontal="center" vertical="center" wrapText="1"/>
      <protection locked="0"/>
    </xf>
    <xf numFmtId="0" fontId="4" fillId="0" borderId="26" xfId="7" applyFont="1" applyBorder="1" applyAlignment="1" applyProtection="1">
      <alignment horizontal="center" vertical="center" wrapText="1"/>
      <protection locked="0"/>
    </xf>
    <xf numFmtId="0" fontId="4" fillId="0" borderId="14" xfId="0" applyFont="1" applyBorder="1" applyAlignment="1">
      <alignment horizontal="center" vertical="center" wrapText="1"/>
    </xf>
    <xf numFmtId="0" fontId="4" fillId="0" borderId="15" xfId="7" applyFont="1" applyBorder="1" applyAlignment="1" applyProtection="1">
      <alignment horizontal="center" vertical="center" wrapText="1"/>
      <protection locked="0"/>
    </xf>
    <xf numFmtId="0" fontId="4" fillId="0" borderId="15" xfId="6" applyFont="1" applyBorder="1" applyAlignment="1">
      <alignment horizontal="center" vertical="center" wrapText="1"/>
    </xf>
    <xf numFmtId="0" fontId="4" fillId="0" borderId="0" xfId="6" applyFont="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4" fillId="0" borderId="1" xfId="6" applyFont="1" applyBorder="1" applyAlignment="1" applyProtection="1">
      <alignment horizontal="center" vertical="center" wrapText="1"/>
    </xf>
    <xf numFmtId="2" fontId="4" fillId="0" borderId="1" xfId="0" applyNumberFormat="1" applyFont="1" applyBorder="1" applyAlignment="1" applyProtection="1">
      <alignment horizontal="center" vertical="center" wrapText="1"/>
    </xf>
    <xf numFmtId="0" fontId="4" fillId="0" borderId="0" xfId="6" applyFont="1" applyAlignment="1" applyProtection="1">
      <alignment horizontal="center" vertical="center" wrapText="1"/>
    </xf>
    <xf numFmtId="0" fontId="4" fillId="0" borderId="10" xfId="6" applyFont="1" applyBorder="1" applyAlignment="1" applyProtection="1">
      <alignment horizontal="center" vertical="center" wrapText="1"/>
    </xf>
    <xf numFmtId="0" fontId="4" fillId="0" borderId="2" xfId="6" applyFont="1" applyBorder="1" applyAlignment="1" applyProtection="1">
      <alignment horizontal="center" vertical="center" wrapText="1"/>
    </xf>
    <xf numFmtId="0" fontId="6" fillId="0" borderId="0" xfId="0" applyFont="1" applyAlignment="1" applyProtection="1">
      <alignment horizontal="center" vertical="center" wrapText="1"/>
      <protection locked="0"/>
    </xf>
    <xf numFmtId="0" fontId="4" fillId="0" borderId="7" xfId="6" applyFont="1" applyBorder="1" applyAlignment="1" applyProtection="1">
      <alignment horizontal="center" vertical="center" wrapText="1"/>
    </xf>
    <xf numFmtId="2" fontId="4" fillId="0" borderId="8" xfId="6" applyNumberFormat="1"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xf>
    <xf numFmtId="0" fontId="4" fillId="0" borderId="3" xfId="8" applyFont="1" applyBorder="1" applyAlignment="1" applyProtection="1">
      <alignment horizontal="center" vertical="center" wrapText="1"/>
      <protection locked="0"/>
    </xf>
    <xf numFmtId="2" fontId="4" fillId="0" borderId="3" xfId="6" applyNumberFormat="1" applyFont="1" applyBorder="1" applyAlignment="1" applyProtection="1">
      <alignment horizontal="center" vertical="center" wrapText="1"/>
      <protection locked="0"/>
    </xf>
    <xf numFmtId="0" fontId="4" fillId="0" borderId="1" xfId="8" applyFont="1" applyBorder="1" applyAlignment="1" applyProtection="1">
      <alignment horizontal="center" vertical="center" wrapText="1"/>
      <protection locked="0"/>
    </xf>
    <xf numFmtId="2" fontId="4" fillId="0" borderId="1" xfId="3" applyNumberFormat="1" applyFont="1" applyBorder="1" applyAlignment="1" applyProtection="1">
      <alignment horizontal="center" vertical="center" wrapText="1"/>
      <protection locked="0"/>
    </xf>
    <xf numFmtId="2" fontId="4" fillId="0" borderId="1" xfId="6" applyNumberFormat="1" applyFont="1" applyBorder="1" applyAlignment="1">
      <alignment horizontal="center" vertical="center" wrapText="1"/>
    </xf>
    <xf numFmtId="2" fontId="4" fillId="0" borderId="2" xfId="6" applyNumberFormat="1" applyFont="1" applyBorder="1" applyAlignment="1">
      <alignment horizontal="center" vertical="center" wrapText="1"/>
    </xf>
    <xf numFmtId="2" fontId="4" fillId="0" borderId="10" xfId="6"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1" fontId="4" fillId="0" borderId="2" xfId="0" applyNumberFormat="1" applyFont="1" applyBorder="1" applyAlignment="1" applyProtection="1">
      <alignment horizontal="center" vertical="center" wrapText="1"/>
    </xf>
    <xf numFmtId="10" fontId="6" fillId="0" borderId="1" xfId="0" applyNumberFormat="1"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2" fontId="6" fillId="0" borderId="27" xfId="0" applyNumberFormat="1" applyFont="1" applyBorder="1" applyAlignment="1" applyProtection="1">
      <alignment horizontal="center" vertical="center" wrapText="1"/>
      <protection locked="0"/>
    </xf>
    <xf numFmtId="2" fontId="6" fillId="0" borderId="1" xfId="13" applyNumberFormat="1" applyFont="1" applyBorder="1" applyAlignment="1">
      <alignment horizontal="center" vertical="center" wrapText="1"/>
    </xf>
    <xf numFmtId="0" fontId="4" fillId="0" borderId="18" xfId="0" applyFont="1" applyBorder="1" applyAlignment="1" applyProtection="1">
      <alignment horizontal="center" vertical="center" wrapText="1"/>
      <protection locked="0"/>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2" fontId="6" fillId="0" borderId="10" xfId="0" applyNumberFormat="1" applyFont="1" applyBorder="1" applyAlignment="1">
      <alignment horizontal="center" vertical="center" wrapText="1"/>
    </xf>
    <xf numFmtId="0" fontId="4" fillId="0" borderId="2" xfId="9" applyFont="1" applyBorder="1" applyAlignment="1" applyProtection="1">
      <alignment horizontal="center" vertical="center" wrapText="1"/>
      <protection locked="0"/>
    </xf>
    <xf numFmtId="2" fontId="4" fillId="0" borderId="2" xfId="13" applyNumberFormat="1" applyFont="1" applyBorder="1" applyAlignment="1" applyProtection="1">
      <alignment horizontal="center" vertical="center" wrapText="1"/>
      <protection locked="0"/>
    </xf>
    <xf numFmtId="0" fontId="4" fillId="0" borderId="2" xfId="6" applyFont="1" applyBorder="1" applyAlignment="1" applyProtection="1">
      <alignment horizontal="center" vertical="center" wrapText="1" indent="1"/>
      <protection locked="0"/>
    </xf>
    <xf numFmtId="0" fontId="4" fillId="0" borderId="2" xfId="0" applyFont="1" applyBorder="1" applyAlignment="1" applyProtection="1">
      <alignment horizontal="center" vertical="center" wrapText="1" indent="1"/>
      <protection locked="0"/>
    </xf>
    <xf numFmtId="0" fontId="4" fillId="0" borderId="0" xfId="0" applyFont="1" applyAlignment="1" applyProtection="1">
      <alignment horizontal="center" vertical="center" wrapText="1" indent="1"/>
      <protection locked="0"/>
    </xf>
    <xf numFmtId="2" fontId="6" fillId="0" borderId="15" xfId="13" applyNumberFormat="1" applyFont="1" applyBorder="1" applyAlignment="1">
      <alignment horizontal="center" vertical="center" wrapText="1"/>
    </xf>
    <xf numFmtId="0" fontId="6" fillId="0" borderId="15" xfId="0" applyFont="1" applyBorder="1" applyAlignment="1">
      <alignment horizontal="center" vertical="center" wrapText="1"/>
    </xf>
    <xf numFmtId="2" fontId="6" fillId="0" borderId="10" xfId="13" applyNumberFormat="1" applyFont="1" applyBorder="1" applyAlignment="1">
      <alignment horizontal="center" vertical="center" wrapText="1"/>
    </xf>
    <xf numFmtId="0" fontId="4" fillId="0" borderId="10" xfId="9" applyFont="1" applyBorder="1" applyAlignment="1" applyProtection="1">
      <alignment horizontal="center" vertical="center" wrapText="1"/>
      <protection locked="0"/>
    </xf>
    <xf numFmtId="0" fontId="4" fillId="0" borderId="15" xfId="9" applyFont="1" applyBorder="1" applyAlignment="1" applyProtection="1">
      <alignment horizontal="center" vertical="center" wrapText="1"/>
      <protection locked="0"/>
    </xf>
    <xf numFmtId="0" fontId="4" fillId="0" borderId="1" xfId="9" applyFont="1" applyBorder="1" applyAlignment="1" applyProtection="1">
      <alignment horizontal="center" vertical="center" wrapText="1"/>
      <protection locked="0"/>
    </xf>
    <xf numFmtId="2" fontId="6" fillId="0" borderId="18" xfId="13" applyNumberFormat="1" applyFont="1" applyBorder="1" applyAlignment="1">
      <alignment horizontal="center" vertical="center" wrapText="1"/>
    </xf>
    <xf numFmtId="0" fontId="6" fillId="0" borderId="18" xfId="0" applyFont="1" applyBorder="1" applyAlignment="1">
      <alignment horizontal="center" vertical="center" wrapText="1"/>
    </xf>
    <xf numFmtId="10" fontId="6" fillId="0" borderId="13" xfId="0" applyNumberFormat="1" applyFont="1" applyBorder="1" applyAlignment="1" applyProtection="1">
      <alignment horizontal="center" vertical="center" wrapText="1"/>
      <protection locked="0"/>
    </xf>
    <xf numFmtId="0" fontId="6" fillId="0" borderId="2" xfId="0" applyFont="1" applyBorder="1" applyAlignment="1">
      <alignment horizontal="center" vertical="center" wrapText="1"/>
    </xf>
    <xf numFmtId="2" fontId="6" fillId="0" borderId="2" xfId="0" applyNumberFormat="1" applyFont="1" applyBorder="1" applyAlignment="1">
      <alignment horizontal="center" vertical="center" wrapText="1"/>
    </xf>
    <xf numFmtId="10" fontId="6" fillId="0" borderId="24" xfId="0" applyNumberFormat="1" applyFont="1" applyBorder="1" applyAlignment="1" applyProtection="1">
      <alignment horizontal="center" vertical="center" wrapText="1"/>
      <protection locked="0"/>
    </xf>
    <xf numFmtId="0" fontId="4" fillId="0" borderId="2" xfId="3" applyFont="1" applyBorder="1" applyAlignment="1">
      <alignment horizontal="center" vertical="center" wrapText="1"/>
    </xf>
    <xf numFmtId="0" fontId="4" fillId="0" borderId="0" xfId="0" applyFont="1" applyAlignment="1">
      <alignment vertical="center" wrapText="1"/>
    </xf>
    <xf numFmtId="0" fontId="4" fillId="0" borderId="2"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2" fontId="4" fillId="0" borderId="2" xfId="0" applyNumberFormat="1" applyFont="1" applyBorder="1" applyAlignment="1" applyProtection="1">
      <alignment horizontal="center" vertical="center" wrapText="1"/>
      <protection locked="0"/>
    </xf>
    <xf numFmtId="2" fontId="4" fillId="0" borderId="0" xfId="0" applyNumberFormat="1" applyFont="1" applyAlignment="1" applyProtection="1">
      <alignment horizontal="center" vertical="center" wrapText="1"/>
      <protection locked="0"/>
    </xf>
    <xf numFmtId="2" fontId="4" fillId="0" borderId="0" xfId="0" applyNumberFormat="1" applyFont="1" applyAlignment="1">
      <alignment vertical="center" wrapText="1"/>
    </xf>
    <xf numFmtId="2" fontId="6" fillId="0" borderId="15" xfId="0" applyNumberFormat="1" applyFont="1" applyBorder="1" applyAlignment="1">
      <alignment horizontal="center" vertical="center" wrapText="1"/>
    </xf>
    <xf numFmtId="0" fontId="4" fillId="0" borderId="1"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6" fillId="0" borderId="1" xfId="12" applyFont="1" applyBorder="1" applyAlignment="1">
      <alignment horizontal="center" vertical="center" wrapText="1"/>
    </xf>
    <xf numFmtId="0" fontId="4" fillId="0" borderId="1" xfId="3" applyFont="1" applyBorder="1" applyAlignment="1">
      <alignment horizontal="center" vertical="center" wrapText="1"/>
    </xf>
    <xf numFmtId="2" fontId="4" fillId="0" borderId="1" xfId="5" applyNumberFormat="1" applyFont="1" applyFill="1" applyBorder="1" applyAlignment="1">
      <alignment horizontal="center" vertical="center" wrapText="1"/>
    </xf>
    <xf numFmtId="0" fontId="4" fillId="0" borderId="1" xfId="4" applyFont="1" applyBorder="1" applyAlignment="1" applyProtection="1">
      <alignment horizontal="center" vertical="center" wrapText="1"/>
      <protection locked="0"/>
    </xf>
    <xf numFmtId="2" fontId="6" fillId="0" borderId="13" xfId="0" applyNumberFormat="1" applyFont="1" applyBorder="1" applyAlignment="1" applyProtection="1">
      <alignment horizontal="center" vertical="center" wrapText="1"/>
      <protection locked="0"/>
    </xf>
    <xf numFmtId="2" fontId="6" fillId="0" borderId="13" xfId="0" applyNumberFormat="1" applyFont="1" applyBorder="1" applyAlignment="1">
      <alignment horizontal="center" vertical="center" wrapText="1"/>
    </xf>
    <xf numFmtId="10" fontId="6" fillId="0" borderId="10" xfId="0" applyNumberFormat="1" applyFont="1" applyBorder="1" applyAlignment="1" applyProtection="1">
      <alignment horizontal="center" vertical="center" wrapText="1"/>
      <protection locked="0"/>
    </xf>
    <xf numFmtId="0" fontId="4" fillId="0" borderId="2" xfId="12" applyFont="1" applyBorder="1" applyAlignment="1">
      <alignment horizontal="center" vertical="center" wrapText="1"/>
    </xf>
    <xf numFmtId="0" fontId="4" fillId="0" borderId="15" xfId="12" applyFont="1" applyBorder="1" applyAlignment="1">
      <alignment horizontal="center" vertical="center" wrapText="1"/>
    </xf>
    <xf numFmtId="0" fontId="6" fillId="0" borderId="15" xfId="12" applyFont="1" applyBorder="1" applyAlignment="1">
      <alignment horizontal="center" vertical="center" wrapText="1"/>
    </xf>
    <xf numFmtId="0" fontId="4" fillId="0" borderId="1" xfId="12" applyFont="1" applyBorder="1" applyAlignment="1">
      <alignment horizontal="center" vertical="center" wrapText="1"/>
    </xf>
    <xf numFmtId="0" fontId="6" fillId="0" borderId="10" xfId="12" applyFont="1" applyBorder="1" applyAlignment="1">
      <alignment horizontal="center" vertical="center" wrapText="1"/>
    </xf>
    <xf numFmtId="2" fontId="4" fillId="0" borderId="2" xfId="8" applyNumberFormat="1" applyFont="1" applyBorder="1" applyAlignment="1" applyProtection="1">
      <alignment horizontal="center" vertical="center" wrapText="1"/>
      <protection locked="0"/>
    </xf>
    <xf numFmtId="2" fontId="4" fillId="0" borderId="1" xfId="12" applyNumberFormat="1" applyFont="1" applyBorder="1" applyAlignment="1" applyProtection="1">
      <alignment horizontal="center" vertical="center" wrapText="1"/>
      <protection locked="0"/>
    </xf>
    <xf numFmtId="10" fontId="6" fillId="0" borderId="2" xfId="0" applyNumberFormat="1" applyFont="1" applyBorder="1" applyAlignment="1" applyProtection="1">
      <alignment horizontal="center" vertical="center" wrapText="1"/>
      <protection locked="0"/>
    </xf>
    <xf numFmtId="2" fontId="4" fillId="0" borderId="2" xfId="8" applyNumberFormat="1" applyFont="1" applyBorder="1" applyAlignment="1" applyProtection="1">
      <alignment horizontal="center" vertical="center" wrapText="1" shrinkToFit="1"/>
      <protection locked="0"/>
    </xf>
    <xf numFmtId="0" fontId="4" fillId="0" borderId="15" xfId="6" quotePrefix="1" applyFont="1" applyBorder="1" applyAlignment="1" applyProtection="1">
      <alignment horizontal="center" vertical="center" wrapText="1"/>
      <protection locked="0"/>
    </xf>
    <xf numFmtId="0" fontId="4" fillId="0" borderId="1" xfId="6" applyFont="1" applyBorder="1" applyAlignment="1" applyProtection="1">
      <alignment horizontal="center" vertical="center" wrapText="1" shrinkToFit="1"/>
      <protection locked="0"/>
    </xf>
    <xf numFmtId="0" fontId="4" fillId="0" borderId="10" xfId="3" applyFont="1" applyBorder="1" applyAlignment="1">
      <alignment horizontal="center" vertical="center" wrapText="1"/>
    </xf>
    <xf numFmtId="0" fontId="4" fillId="0" borderId="2" xfId="0" applyFont="1" applyBorder="1" applyAlignment="1" applyProtection="1">
      <alignment horizontal="center" vertical="center" wrapText="1" shrinkToFit="1"/>
    </xf>
    <xf numFmtId="0" fontId="4" fillId="0" borderId="2" xfId="6" applyFont="1" applyBorder="1" applyAlignment="1" applyProtection="1">
      <alignment horizontal="center" vertical="center" wrapText="1" shrinkToFit="1"/>
      <protection locked="0"/>
    </xf>
    <xf numFmtId="0" fontId="4" fillId="0" borderId="15" xfId="3" applyFont="1" applyBorder="1" applyAlignment="1">
      <alignment horizontal="center" vertical="center" wrapText="1"/>
    </xf>
    <xf numFmtId="0" fontId="4" fillId="0" borderId="10" xfId="2" applyFont="1" applyBorder="1" applyAlignment="1">
      <alignment horizontal="center" vertical="center" wrapText="1"/>
    </xf>
    <xf numFmtId="0" fontId="4" fillId="0" borderId="15" xfId="2" applyFont="1" applyBorder="1" applyAlignment="1">
      <alignment horizontal="center" vertical="center" wrapText="1"/>
    </xf>
    <xf numFmtId="2" fontId="4" fillId="0" borderId="1" xfId="2" applyNumberFormat="1" applyFont="1" applyBorder="1" applyAlignment="1">
      <alignment horizontal="center" vertical="center" wrapText="1"/>
    </xf>
    <xf numFmtId="0" fontId="4" fillId="0" borderId="10" xfId="6" quotePrefix="1" applyFont="1" applyBorder="1" applyAlignment="1" applyProtection="1">
      <alignment horizontal="center" vertical="center" wrapText="1"/>
      <protection locked="0"/>
    </xf>
    <xf numFmtId="0" fontId="4" fillId="0" borderId="18" xfId="0" applyFont="1" applyBorder="1" applyAlignment="1">
      <alignment horizontal="center" vertical="center" wrapText="1"/>
    </xf>
    <xf numFmtId="0" fontId="4" fillId="0" borderId="15" xfId="2" applyFont="1" applyBorder="1" applyAlignment="1" applyProtection="1">
      <alignment horizontal="center" vertical="center" wrapText="1"/>
    </xf>
    <xf numFmtId="0" fontId="4" fillId="0" borderId="1" xfId="2" applyFont="1" applyBorder="1" applyAlignment="1" applyProtection="1">
      <alignment horizontal="center" vertical="center" wrapText="1"/>
    </xf>
    <xf numFmtId="0" fontId="4" fillId="0" borderId="23" xfId="0" applyFont="1" applyBorder="1" applyAlignment="1">
      <alignment horizontal="center" vertical="center" wrapText="1"/>
    </xf>
    <xf numFmtId="2" fontId="6" fillId="0" borderId="0" xfId="0" applyNumberFormat="1" applyFont="1" applyAlignment="1">
      <alignment horizontal="center" vertical="center" wrapText="1"/>
    </xf>
    <xf numFmtId="0" fontId="6" fillId="0" borderId="23" xfId="0" applyFont="1" applyBorder="1" applyAlignment="1" applyProtection="1">
      <alignment horizontal="center" vertical="center" wrapText="1"/>
      <protection locked="0"/>
    </xf>
    <xf numFmtId="10" fontId="6" fillId="0" borderId="0" xfId="0" applyNumberFormat="1" applyFont="1" applyAlignment="1" applyProtection="1">
      <alignment horizontal="center" vertical="center" wrapText="1"/>
      <protection locked="0"/>
    </xf>
    <xf numFmtId="0" fontId="4" fillId="0" borderId="2" xfId="2" applyFont="1" applyBorder="1" applyAlignment="1">
      <alignment horizontal="center" vertical="center" wrapText="1"/>
    </xf>
    <xf numFmtId="0" fontId="4" fillId="0" borderId="3" xfId="0" applyFont="1" applyBorder="1" applyAlignment="1">
      <alignment horizontal="center" vertical="center" wrapText="1"/>
    </xf>
    <xf numFmtId="2" fontId="6"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8" fillId="0" borderId="0" xfId="0" applyNumberFormat="1" applyFont="1" applyAlignment="1">
      <alignment horizontal="center" vertical="center" wrapText="1"/>
    </xf>
    <xf numFmtId="2" fontId="4" fillId="0" borderId="21" xfId="0" applyNumberFormat="1"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2" fontId="11" fillId="0" borderId="2" xfId="0" applyNumberFormat="1" applyFont="1" applyBorder="1" applyAlignment="1">
      <alignment horizontal="center" vertical="center" wrapText="1"/>
    </xf>
    <xf numFmtId="2" fontId="4" fillId="0" borderId="23" xfId="0" applyNumberFormat="1" applyFont="1" applyBorder="1" applyAlignment="1">
      <alignment horizontal="center" vertical="center" wrapText="1"/>
    </xf>
    <xf numFmtId="2" fontId="4" fillId="0" borderId="33" xfId="0" applyNumberFormat="1" applyFont="1" applyBorder="1" applyAlignment="1">
      <alignment horizontal="center" vertical="center" wrapText="1"/>
    </xf>
    <xf numFmtId="164" fontId="4" fillId="0" borderId="2" xfId="0" applyNumberFormat="1" applyFont="1" applyBorder="1" applyAlignment="1" applyProtection="1">
      <alignment horizontal="center" vertical="center" wrapText="1"/>
      <protection locked="0"/>
    </xf>
    <xf numFmtId="2" fontId="4" fillId="0" borderId="2" xfId="3" applyNumberFormat="1" applyFont="1" applyBorder="1" applyAlignment="1">
      <alignment horizontal="center" vertical="center" wrapText="1"/>
    </xf>
    <xf numFmtId="0" fontId="4" fillId="0" borderId="2" xfId="0" applyFont="1" applyBorder="1" applyAlignment="1">
      <alignment horizontal="center" vertical="center" wrapText="1"/>
    </xf>
    <xf numFmtId="2" fontId="8" fillId="0" borderId="2" xfId="0" applyNumberFormat="1" applyFont="1" applyBorder="1" applyAlignment="1">
      <alignment horizontal="center" vertical="center" wrapText="1"/>
    </xf>
    <xf numFmtId="2" fontId="4" fillId="0" borderId="30" xfId="3" applyNumberFormat="1" applyFont="1" applyBorder="1" applyAlignment="1">
      <alignment horizontal="center" vertical="center" wrapText="1"/>
    </xf>
    <xf numFmtId="2" fontId="4" fillId="0" borderId="34" xfId="3" applyNumberFormat="1" applyFont="1" applyBorder="1" applyAlignment="1">
      <alignment horizontal="center" vertical="center" wrapText="1"/>
    </xf>
    <xf numFmtId="2" fontId="4" fillId="0" borderId="3" xfId="3" applyNumberFormat="1" applyFont="1" applyBorder="1" applyAlignment="1">
      <alignment horizontal="center" vertical="center" wrapText="1"/>
    </xf>
    <xf numFmtId="2" fontId="8" fillId="0" borderId="10" xfId="0" applyNumberFormat="1" applyFont="1" applyBorder="1" applyAlignment="1">
      <alignment horizontal="center" vertical="center" wrapText="1"/>
    </xf>
    <xf numFmtId="2" fontId="4" fillId="0" borderId="6" xfId="3" applyNumberFormat="1" applyFont="1" applyBorder="1" applyAlignment="1">
      <alignment horizontal="center" vertical="center" wrapText="1"/>
    </xf>
    <xf numFmtId="2" fontId="4" fillId="0" borderId="8" xfId="0" applyNumberFormat="1" applyFont="1" applyBorder="1" applyAlignment="1">
      <alignment horizontal="center" vertical="center" wrapText="1"/>
    </xf>
    <xf numFmtId="0" fontId="4" fillId="0" borderId="3" xfId="3" applyFont="1" applyBorder="1" applyAlignment="1">
      <alignment horizontal="center" vertical="center" wrapText="1"/>
    </xf>
    <xf numFmtId="2" fontId="8" fillId="0" borderId="13" xfId="0" applyNumberFormat="1" applyFont="1" applyBorder="1" applyAlignment="1">
      <alignment horizontal="center" vertical="center" wrapText="1"/>
    </xf>
    <xf numFmtId="2" fontId="8" fillId="0" borderId="17" xfId="0" applyNumberFormat="1" applyFont="1" applyBorder="1" applyAlignment="1">
      <alignment horizontal="center" vertical="center" wrapText="1"/>
    </xf>
    <xf numFmtId="2" fontId="8" fillId="0" borderId="15" xfId="0" applyNumberFormat="1" applyFont="1" applyBorder="1" applyAlignment="1">
      <alignment horizontal="center" vertical="center" wrapText="1"/>
    </xf>
    <xf numFmtId="4" fontId="4" fillId="0" borderId="30" xfId="0" applyNumberFormat="1" applyFont="1" applyBorder="1" applyAlignment="1">
      <alignment horizontal="center" vertical="center" wrapText="1"/>
    </xf>
    <xf numFmtId="2" fontId="4" fillId="0" borderId="14" xfId="3" applyNumberFormat="1" applyFont="1" applyBorder="1" applyAlignment="1">
      <alignment horizontal="center" vertical="center" wrapText="1"/>
    </xf>
    <xf numFmtId="2" fontId="4" fillId="0" borderId="34" xfId="0" applyNumberFormat="1" applyFont="1" applyBorder="1" applyAlignment="1">
      <alignment horizontal="center" vertical="center" wrapText="1"/>
    </xf>
    <xf numFmtId="2" fontId="6" fillId="0" borderId="14" xfId="0" applyNumberFormat="1" applyFont="1" applyBorder="1" applyAlignment="1" applyProtection="1">
      <alignment horizontal="center" vertical="center" wrapText="1"/>
      <protection locked="0"/>
    </xf>
    <xf numFmtId="0" fontId="4" fillId="0" borderId="2" xfId="4" applyFont="1" applyBorder="1" applyAlignment="1">
      <alignment horizontal="center" vertical="center" wrapText="1"/>
    </xf>
    <xf numFmtId="2" fontId="4" fillId="0" borderId="30" xfId="0" applyNumberFormat="1" applyFont="1" applyBorder="1" applyAlignment="1">
      <alignment horizontal="center" vertical="center" wrapText="1"/>
    </xf>
    <xf numFmtId="2" fontId="4" fillId="0" borderId="30" xfId="0" applyNumberFormat="1" applyFont="1" applyBorder="1" applyAlignment="1" applyProtection="1">
      <alignment horizontal="center" vertical="center" wrapText="1"/>
      <protection locked="0"/>
    </xf>
    <xf numFmtId="2" fontId="6" fillId="0" borderId="35" xfId="0" applyNumberFormat="1" applyFont="1" applyBorder="1" applyAlignment="1" applyProtection="1">
      <alignment horizontal="center" vertical="center" wrapText="1"/>
      <protection locked="0"/>
    </xf>
    <xf numFmtId="2" fontId="6" fillId="0" borderId="27" xfId="0" applyNumberFormat="1" applyFont="1" applyBorder="1" applyAlignment="1">
      <alignment horizontal="center" vertical="center" wrapText="1"/>
    </xf>
    <xf numFmtId="2" fontId="6" fillId="0" borderId="28" xfId="0" applyNumberFormat="1" applyFont="1" applyBorder="1" applyAlignment="1" applyProtection="1">
      <alignment horizontal="center" vertical="center" wrapText="1"/>
      <protection locked="0"/>
    </xf>
    <xf numFmtId="2" fontId="6" fillId="0" borderId="1" xfId="0" applyNumberFormat="1" applyFont="1" applyBorder="1" applyAlignment="1" applyProtection="1">
      <alignment horizontal="center" vertical="center" wrapText="1"/>
    </xf>
    <xf numFmtId="2" fontId="6" fillId="0" borderId="0" xfId="0" applyNumberFormat="1" applyFont="1" applyAlignment="1" applyProtection="1">
      <alignment horizontal="center" vertical="center" wrapText="1"/>
    </xf>
    <xf numFmtId="0" fontId="0" fillId="0" borderId="0" xfId="0" applyAlignment="1">
      <alignment horizontal="center" vertical="center" wrapText="1"/>
    </xf>
    <xf numFmtId="2" fontId="6" fillId="0" borderId="0" xfId="0" applyNumberFormat="1" applyFont="1" applyAlignment="1">
      <alignment horizontal="left" vertical="center"/>
    </xf>
    <xf numFmtId="2" fontId="5" fillId="0" borderId="0" xfId="0" applyNumberFormat="1"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2" fontId="4" fillId="0" borderId="0" xfId="0" applyNumberFormat="1" applyFont="1" applyAlignment="1">
      <alignment horizontal="center" vertical="center" wrapText="1"/>
    </xf>
    <xf numFmtId="0" fontId="6" fillId="0" borderId="1" xfId="0" applyFont="1" applyBorder="1" applyAlignment="1" applyProtection="1">
      <alignment horizontal="center" vertical="center" wrapText="1"/>
      <protection locked="0"/>
    </xf>
    <xf numFmtId="2" fontId="6" fillId="0" borderId="1" xfId="0"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2" fontId="6" fillId="0" borderId="1" xfId="0" applyNumberFormat="1" applyFont="1" applyBorder="1" applyAlignment="1">
      <alignment horizontal="center" vertical="center" wrapText="1"/>
    </xf>
    <xf numFmtId="0" fontId="6" fillId="0" borderId="1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2" fontId="6" fillId="0" borderId="27" xfId="0" applyNumberFormat="1"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2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2" fontId="6" fillId="0" borderId="10"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29" xfId="0" applyFont="1" applyBorder="1" applyAlignment="1">
      <alignment horizontal="center" vertical="center" wrapText="1"/>
    </xf>
    <xf numFmtId="2" fontId="6" fillId="0" borderId="29" xfId="0" applyNumberFormat="1" applyFont="1" applyBorder="1" applyAlignment="1">
      <alignment horizontal="center" vertical="center" wrapText="1"/>
    </xf>
    <xf numFmtId="0" fontId="6" fillId="0" borderId="3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2" fontId="6" fillId="0" borderId="15" xfId="0" applyNumberFormat="1" applyFont="1" applyBorder="1" applyAlignment="1">
      <alignment horizontal="center" vertical="center" wrapText="1"/>
    </xf>
    <xf numFmtId="0" fontId="6" fillId="0" borderId="0" xfId="0" applyFont="1" applyAlignment="1">
      <alignment horizontal="left" vertical="center" wrapText="1"/>
    </xf>
    <xf numFmtId="2" fontId="6" fillId="0" borderId="0" xfId="0" applyNumberFormat="1" applyFont="1" applyAlignment="1">
      <alignment horizontal="left" vertical="center" wrapText="1"/>
    </xf>
    <xf numFmtId="2" fontId="6" fillId="0" borderId="0" xfId="0" applyNumberFormat="1" applyFont="1" applyAlignment="1">
      <alignment horizontal="left" vertical="center"/>
    </xf>
  </cellXfs>
  <cellStyles count="14">
    <cellStyle name="Default" xfId="1"/>
    <cellStyle name="Excel Built-in Explanatory Text" xfId="2"/>
    <cellStyle name="Excel Built-in Normal" xfId="3"/>
    <cellStyle name="Excel Built-in Normal 2" xfId="4"/>
    <cellStyle name="Акцент1 2" xfId="5"/>
    <cellStyle name="Обычный" xfId="0" builtinId="0"/>
    <cellStyle name="Обычный 2" xfId="6"/>
    <cellStyle name="Обычный 2 2" xfId="7"/>
    <cellStyle name="Обычный 2 2 2" xfId="8"/>
    <cellStyle name="Обычный 2 3" xfId="9"/>
    <cellStyle name="Обычный 3" xfId="10"/>
    <cellStyle name="Обычный 4" xfId="11"/>
    <cellStyle name="Обычный 5" xfId="12"/>
    <cellStyle name="Обычный 6"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ilipenkose" id="{E4D33DF3-68A1-CCEE-BE87-D1163D4DAAD1}" userId="pilipenkose" providerId="Teamlab"/>
</personList>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184" dT="2026-03-25T12:44:58.91Z" personId="{E4D33DF3-68A1-CCEE-BE87-D1163D4DAAD1}" id="{1F8C0F9E-E1C2-FDB1-FEE9-41105A8BC92A}" done="0">
    <text xml:space="preserve">Добавлены для для совмещения с АОСН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1808"/>
  <sheetViews>
    <sheetView tabSelected="1" view="pageBreakPreview" workbookViewId="0">
      <selection activeCell="C7" sqref="C7"/>
    </sheetView>
  </sheetViews>
  <sheetFormatPr defaultRowHeight="12.75"/>
  <cols>
    <col min="1" max="1" width="9.42578125" style="1" bestFit="1" customWidth="1"/>
    <col min="2" max="2" width="52.5703125" style="1" customWidth="1"/>
    <col min="3" max="3" width="30.42578125" style="1" customWidth="1"/>
    <col min="4" max="4" width="29.42578125" style="1" customWidth="1"/>
    <col min="5" max="5" width="25.5703125" style="1" customWidth="1"/>
    <col min="6" max="6" width="20.140625" style="1" customWidth="1"/>
    <col min="7" max="15" width="12.140625" style="2" customWidth="1"/>
    <col min="16" max="16" width="14" style="2" customWidth="1"/>
    <col min="17" max="17" width="42.85546875" style="2" customWidth="1"/>
    <col min="18" max="18" width="39.7109375" style="1" customWidth="1"/>
    <col min="19" max="20" width="0" style="1" hidden="1" customWidth="1"/>
    <col min="21" max="16384" width="9.140625" style="1"/>
  </cols>
  <sheetData>
    <row r="1" spans="1:20" ht="23.25">
      <c r="A1" s="3" t="s">
        <v>0</v>
      </c>
      <c r="B1" s="3"/>
      <c r="C1" s="3"/>
      <c r="D1" s="4"/>
      <c r="E1" s="5" t="s">
        <v>0</v>
      </c>
      <c r="F1" s="5"/>
      <c r="G1" s="6"/>
      <c r="H1" s="7"/>
      <c r="I1" s="8"/>
      <c r="J1" s="8"/>
      <c r="K1" s="9"/>
      <c r="L1" s="10" t="s">
        <v>1</v>
      </c>
      <c r="M1" s="10"/>
      <c r="N1" s="10"/>
      <c r="O1" s="10"/>
      <c r="P1" s="10"/>
      <c r="Q1" s="11"/>
      <c r="R1" s="11"/>
      <c r="S1" s="11"/>
      <c r="T1" s="11"/>
    </row>
    <row r="2" spans="1:20" ht="23.25">
      <c r="A2" s="291" t="s">
        <v>2456</v>
      </c>
      <c r="B2" s="291"/>
      <c r="C2" s="3"/>
      <c r="D2" s="4"/>
      <c r="E2" s="5" t="s">
        <v>2</v>
      </c>
      <c r="F2" s="12"/>
      <c r="G2" s="7"/>
      <c r="H2" s="7"/>
      <c r="I2" s="8"/>
      <c r="J2" s="8"/>
      <c r="K2" s="9"/>
      <c r="L2" s="290" t="s">
        <v>3</v>
      </c>
      <c r="M2" s="290"/>
      <c r="N2" s="290"/>
      <c r="O2" s="290"/>
      <c r="P2" s="290"/>
      <c r="Q2" s="11"/>
      <c r="R2" s="11"/>
      <c r="S2" s="11"/>
      <c r="T2" s="11"/>
    </row>
    <row r="3" spans="1:20" ht="23.25">
      <c r="A3" s="291" t="s">
        <v>2457</v>
      </c>
      <c r="B3" s="291"/>
      <c r="C3" s="291"/>
      <c r="D3" s="4"/>
      <c r="E3" s="5" t="s">
        <v>4</v>
      </c>
      <c r="F3" s="5"/>
      <c r="G3" s="6"/>
      <c r="H3" s="7"/>
      <c r="I3" s="8"/>
      <c r="J3" s="8"/>
      <c r="K3" s="9"/>
      <c r="L3" s="10" t="s">
        <v>5</v>
      </c>
      <c r="M3" s="10"/>
      <c r="N3" s="10"/>
      <c r="O3" s="10"/>
      <c r="P3" s="10"/>
      <c r="Q3" s="11"/>
      <c r="R3" s="11"/>
      <c r="S3" s="11"/>
      <c r="T3" s="11"/>
    </row>
    <row r="4" spans="1:20" ht="23.25">
      <c r="A4" s="291" t="s">
        <v>6</v>
      </c>
      <c r="B4" s="291"/>
      <c r="C4" s="291"/>
      <c r="D4" s="4"/>
      <c r="E4" s="5" t="s">
        <v>7</v>
      </c>
      <c r="F4" s="5"/>
      <c r="G4" s="6"/>
      <c r="H4" s="7"/>
      <c r="I4" s="8"/>
      <c r="J4" s="8"/>
      <c r="K4" s="9"/>
      <c r="L4" s="10" t="s">
        <v>8</v>
      </c>
      <c r="M4" s="10"/>
      <c r="N4" s="10"/>
      <c r="O4" s="10"/>
      <c r="P4" s="10"/>
      <c r="Q4" s="13"/>
      <c r="R4" s="13"/>
      <c r="S4" s="13"/>
      <c r="T4" s="13"/>
    </row>
    <row r="5" spans="1:20" ht="23.25">
      <c r="A5" s="3"/>
      <c r="B5" s="3"/>
      <c r="C5" s="3"/>
      <c r="D5" s="4"/>
      <c r="E5" s="4"/>
      <c r="F5" s="5"/>
      <c r="G5" s="6"/>
      <c r="H5" s="7"/>
      <c r="I5" s="8"/>
      <c r="J5" s="8"/>
      <c r="K5" s="9"/>
      <c r="L5" s="10" t="s">
        <v>9</v>
      </c>
      <c r="M5" s="10"/>
      <c r="N5" s="10"/>
      <c r="O5" s="10"/>
      <c r="P5" s="10"/>
      <c r="Q5" s="11"/>
      <c r="R5" s="11"/>
      <c r="S5" s="11"/>
      <c r="T5" s="11"/>
    </row>
    <row r="6" spans="1:20" ht="23.25">
      <c r="A6" s="3"/>
      <c r="B6" s="3"/>
      <c r="C6" s="3"/>
      <c r="D6" s="4"/>
      <c r="E6" s="5" t="s">
        <v>10</v>
      </c>
      <c r="F6" s="5"/>
      <c r="G6" s="6"/>
      <c r="H6" s="7"/>
      <c r="I6" s="8"/>
      <c r="J6" s="8"/>
      <c r="K6" s="9"/>
      <c r="L6" s="10" t="s">
        <v>11</v>
      </c>
      <c r="M6" s="10"/>
      <c r="N6" s="10"/>
      <c r="O6" s="10"/>
      <c r="P6" s="10"/>
      <c r="Q6" s="11"/>
      <c r="R6" s="11"/>
      <c r="S6" s="11"/>
      <c r="T6" s="11"/>
    </row>
    <row r="7" spans="1:20" ht="23.25">
      <c r="A7" s="3" t="s">
        <v>2458</v>
      </c>
      <c r="B7" s="3"/>
      <c r="C7" s="3"/>
      <c r="D7" s="4"/>
      <c r="E7" s="5" t="s">
        <v>9</v>
      </c>
      <c r="F7" s="5"/>
      <c r="G7" s="6"/>
      <c r="H7" s="7"/>
      <c r="I7" s="8"/>
      <c r="J7" s="8"/>
      <c r="K7" s="9"/>
      <c r="L7" s="10" t="s">
        <v>12</v>
      </c>
      <c r="M7" s="10"/>
      <c r="N7" s="10"/>
      <c r="O7" s="10"/>
      <c r="P7" s="10"/>
      <c r="Q7" s="11"/>
      <c r="R7" s="11"/>
      <c r="S7" s="11"/>
      <c r="T7" s="11"/>
    </row>
    <row r="8" spans="1:20" ht="23.25">
      <c r="A8" s="3" t="s">
        <v>13</v>
      </c>
      <c r="B8" s="3"/>
      <c r="C8" s="3"/>
      <c r="D8" s="4"/>
      <c r="E8" s="5" t="s">
        <v>14</v>
      </c>
      <c r="F8" s="5"/>
      <c r="G8" s="6"/>
      <c r="H8" s="7"/>
      <c r="I8" s="8"/>
      <c r="J8" s="8"/>
      <c r="K8" s="9"/>
      <c r="L8" s="8"/>
      <c r="M8" s="10"/>
      <c r="N8" s="10"/>
      <c r="O8" s="10"/>
      <c r="P8" s="10"/>
      <c r="Q8" s="11"/>
      <c r="R8" s="11"/>
      <c r="S8" s="11"/>
      <c r="T8" s="11"/>
    </row>
    <row r="9" spans="1:20" ht="23.25">
      <c r="A9" s="14"/>
      <c r="B9" s="14"/>
      <c r="C9" s="14"/>
      <c r="D9" s="14"/>
      <c r="E9" s="14"/>
      <c r="F9" s="14"/>
      <c r="G9" s="8"/>
      <c r="H9" s="8"/>
      <c r="I9" s="8"/>
      <c r="J9" s="8"/>
      <c r="K9" s="8"/>
      <c r="L9" s="8"/>
      <c r="M9" s="8"/>
      <c r="N9" s="8"/>
      <c r="O9" s="8"/>
      <c r="P9" s="8"/>
      <c r="Q9" s="15"/>
      <c r="R9" s="16"/>
    </row>
    <row r="10" spans="1:20" ht="23.25">
      <c r="A10" s="16"/>
      <c r="B10" s="16"/>
      <c r="C10" s="16"/>
      <c r="D10" s="16"/>
      <c r="E10" s="16"/>
      <c r="F10" s="16"/>
      <c r="Q10" s="15"/>
      <c r="R10" s="16"/>
    </row>
    <row r="11" spans="1:20" ht="23.25">
      <c r="A11" s="16"/>
      <c r="B11" s="16"/>
      <c r="C11" s="16"/>
      <c r="D11" s="16"/>
      <c r="E11" s="16"/>
      <c r="F11" s="16"/>
      <c r="Q11" s="15"/>
      <c r="R11" s="16"/>
    </row>
    <row r="12" spans="1:20" ht="23.25">
      <c r="A12" s="292" t="s">
        <v>15</v>
      </c>
      <c r="B12" s="292"/>
      <c r="C12" s="293"/>
      <c r="D12" s="293"/>
      <c r="E12" s="293"/>
      <c r="F12" s="293"/>
      <c r="G12" s="294"/>
      <c r="H12" s="294"/>
      <c r="I12" s="294"/>
      <c r="J12" s="294"/>
      <c r="K12" s="294"/>
      <c r="L12" s="294"/>
      <c r="M12" s="294"/>
      <c r="N12" s="294"/>
      <c r="O12" s="294"/>
      <c r="P12" s="294"/>
      <c r="Q12" s="293"/>
      <c r="R12" s="293"/>
    </row>
    <row r="13" spans="1:20" ht="23.25">
      <c r="A13" s="292" t="s">
        <v>16</v>
      </c>
      <c r="B13" s="292"/>
      <c r="C13" s="293"/>
      <c r="D13" s="293"/>
      <c r="E13" s="293"/>
      <c r="F13" s="293"/>
      <c r="G13" s="294"/>
      <c r="H13" s="294"/>
      <c r="I13" s="294"/>
      <c r="J13" s="294"/>
      <c r="K13" s="294"/>
      <c r="L13" s="294"/>
      <c r="M13" s="294"/>
      <c r="N13" s="294"/>
      <c r="O13" s="294"/>
      <c r="P13" s="294"/>
      <c r="Q13" s="293"/>
      <c r="R13" s="293"/>
    </row>
    <row r="14" spans="1:20" ht="23.25">
      <c r="A14" s="292" t="s">
        <v>17</v>
      </c>
      <c r="B14" s="292"/>
      <c r="C14" s="293"/>
      <c r="D14" s="293"/>
      <c r="E14" s="293"/>
      <c r="F14" s="293"/>
      <c r="G14" s="294"/>
      <c r="H14" s="294"/>
      <c r="I14" s="294"/>
      <c r="J14" s="294"/>
      <c r="K14" s="294"/>
      <c r="L14" s="294"/>
      <c r="M14" s="294"/>
      <c r="N14" s="294"/>
      <c r="O14" s="294"/>
      <c r="P14" s="294"/>
      <c r="Q14" s="293"/>
      <c r="R14" s="293"/>
    </row>
    <row r="15" spans="1:20" ht="23.25">
      <c r="A15" s="16"/>
      <c r="B15" s="16"/>
      <c r="C15" s="16"/>
      <c r="D15" s="16"/>
      <c r="E15" s="16"/>
      <c r="F15" s="16"/>
      <c r="Q15" s="15"/>
      <c r="R15" s="16"/>
    </row>
    <row r="16" spans="1:20">
      <c r="A16" s="295" t="s">
        <v>18</v>
      </c>
      <c r="B16" s="295" t="s">
        <v>19</v>
      </c>
      <c r="C16" s="295" t="s">
        <v>20</v>
      </c>
      <c r="D16" s="295" t="s">
        <v>21</v>
      </c>
      <c r="E16" s="295" t="s">
        <v>22</v>
      </c>
      <c r="F16" s="295" t="s">
        <v>23</v>
      </c>
      <c r="G16" s="296" t="s">
        <v>24</v>
      </c>
      <c r="H16" s="296"/>
      <c r="I16" s="296"/>
      <c r="J16" s="296"/>
      <c r="K16" s="296"/>
      <c r="L16" s="296"/>
      <c r="M16" s="296"/>
      <c r="N16" s="296"/>
      <c r="O16" s="296"/>
      <c r="P16" s="296"/>
      <c r="Q16" s="295" t="s">
        <v>25</v>
      </c>
      <c r="R16" s="295" t="s">
        <v>26</v>
      </c>
    </row>
    <row r="17" spans="1:19">
      <c r="A17" s="295"/>
      <c r="B17" s="295"/>
      <c r="C17" s="295"/>
      <c r="D17" s="295"/>
      <c r="E17" s="295"/>
      <c r="F17" s="295"/>
      <c r="G17" s="296"/>
      <c r="H17" s="296"/>
      <c r="I17" s="296"/>
      <c r="J17" s="296"/>
      <c r="K17" s="296"/>
      <c r="L17" s="296"/>
      <c r="M17" s="296"/>
      <c r="N17" s="296"/>
      <c r="O17" s="296"/>
      <c r="P17" s="296"/>
      <c r="Q17" s="295"/>
      <c r="R17" s="295"/>
    </row>
    <row r="18" spans="1:19">
      <c r="A18" s="295"/>
      <c r="B18" s="295"/>
      <c r="C18" s="295"/>
      <c r="D18" s="295"/>
      <c r="E18" s="295"/>
      <c r="F18" s="295"/>
      <c r="G18" s="18" t="s">
        <v>27</v>
      </c>
      <c r="H18" s="18" t="s">
        <v>28</v>
      </c>
      <c r="I18" s="18" t="s">
        <v>29</v>
      </c>
      <c r="J18" s="18" t="s">
        <v>30</v>
      </c>
      <c r="K18" s="18" t="s">
        <v>31</v>
      </c>
      <c r="L18" s="18" t="s">
        <v>32</v>
      </c>
      <c r="M18" s="18" t="s">
        <v>33</v>
      </c>
      <c r="N18" s="18" t="s">
        <v>34</v>
      </c>
      <c r="O18" s="18" t="s">
        <v>35</v>
      </c>
      <c r="P18" s="18" t="s">
        <v>36</v>
      </c>
      <c r="Q18" s="295"/>
      <c r="R18" s="295"/>
    </row>
    <row r="19" spans="1:19">
      <c r="A19" s="17">
        <v>1</v>
      </c>
      <c r="B19" s="17">
        <v>2</v>
      </c>
      <c r="C19" s="17">
        <v>3</v>
      </c>
      <c r="D19" s="17">
        <v>4</v>
      </c>
      <c r="E19" s="17">
        <v>5</v>
      </c>
      <c r="F19" s="17">
        <v>6</v>
      </c>
      <c r="G19" s="17">
        <v>7</v>
      </c>
      <c r="H19" s="17">
        <v>8</v>
      </c>
      <c r="I19" s="17">
        <v>9</v>
      </c>
      <c r="J19" s="17">
        <v>10</v>
      </c>
      <c r="K19" s="17">
        <v>11</v>
      </c>
      <c r="L19" s="17">
        <v>12</v>
      </c>
      <c r="M19" s="17">
        <v>13</v>
      </c>
      <c r="N19" s="17">
        <v>14</v>
      </c>
      <c r="O19" s="17">
        <v>15</v>
      </c>
      <c r="P19" s="17">
        <v>16</v>
      </c>
      <c r="Q19" s="17">
        <v>17</v>
      </c>
      <c r="R19" s="17">
        <v>18</v>
      </c>
    </row>
    <row r="20" spans="1:19">
      <c r="A20" s="295" t="s">
        <v>37</v>
      </c>
      <c r="B20" s="295"/>
      <c r="C20" s="295"/>
      <c r="D20" s="295"/>
      <c r="E20" s="295"/>
      <c r="F20" s="295"/>
      <c r="G20" s="296"/>
      <c r="H20" s="296"/>
      <c r="I20" s="296"/>
      <c r="J20" s="296"/>
      <c r="K20" s="296"/>
      <c r="L20" s="296"/>
      <c r="M20" s="296"/>
      <c r="N20" s="296"/>
      <c r="O20" s="296"/>
      <c r="P20" s="296"/>
      <c r="Q20" s="295"/>
      <c r="R20" s="295"/>
    </row>
    <row r="21" spans="1:19">
      <c r="A21" s="297" t="s">
        <v>38</v>
      </c>
      <c r="B21" s="297"/>
      <c r="C21" s="297"/>
      <c r="D21" s="297"/>
      <c r="E21" s="297"/>
      <c r="F21" s="297"/>
      <c r="G21" s="298"/>
      <c r="H21" s="298"/>
      <c r="I21" s="298"/>
      <c r="J21" s="298"/>
      <c r="K21" s="298"/>
      <c r="L21" s="298"/>
      <c r="M21" s="298"/>
      <c r="N21" s="298"/>
      <c r="O21" s="298"/>
      <c r="P21" s="298"/>
      <c r="Q21" s="297"/>
      <c r="R21" s="297"/>
    </row>
    <row r="22" spans="1:19" ht="24.75" customHeight="1">
      <c r="A22" s="295" t="s">
        <v>39</v>
      </c>
      <c r="B22" s="295"/>
      <c r="C22" s="295"/>
      <c r="D22" s="295"/>
      <c r="E22" s="295"/>
      <c r="F22" s="295"/>
      <c r="G22" s="296"/>
      <c r="H22" s="296"/>
      <c r="I22" s="296"/>
      <c r="J22" s="296"/>
      <c r="K22" s="296"/>
      <c r="L22" s="296"/>
      <c r="M22" s="296"/>
      <c r="N22" s="296"/>
      <c r="O22" s="296"/>
      <c r="P22" s="296"/>
      <c r="Q22" s="295"/>
      <c r="R22" s="295"/>
    </row>
    <row r="23" spans="1:19" ht="89.25">
      <c r="A23" s="21">
        <v>1</v>
      </c>
      <c r="B23" s="22" t="s">
        <v>40</v>
      </c>
      <c r="C23" s="23" t="s">
        <v>41</v>
      </c>
      <c r="D23" s="23" t="s">
        <v>42</v>
      </c>
      <c r="E23" s="23" t="s">
        <v>43</v>
      </c>
      <c r="F23" s="23">
        <v>60</v>
      </c>
      <c r="G23" s="24"/>
      <c r="H23" s="25"/>
      <c r="I23" s="26"/>
      <c r="J23" s="26"/>
      <c r="K23" s="26"/>
      <c r="L23" s="26"/>
      <c r="M23" s="26"/>
      <c r="N23" s="26"/>
      <c r="O23" s="26"/>
      <c r="P23" s="26">
        <v>2.44</v>
      </c>
      <c r="Q23" s="26">
        <v>0</v>
      </c>
      <c r="R23" s="26" t="s">
        <v>44</v>
      </c>
    </row>
    <row r="24" spans="1:19" ht="63.75">
      <c r="A24" s="21">
        <f t="shared" ref="A24:A87" si="0">A23+1</f>
        <v>2</v>
      </c>
      <c r="B24" s="22" t="s">
        <v>45</v>
      </c>
      <c r="C24" s="23" t="s">
        <v>41</v>
      </c>
      <c r="D24" s="23" t="s">
        <v>46</v>
      </c>
      <c r="E24" s="23" t="s">
        <v>43</v>
      </c>
      <c r="F24" s="23">
        <v>60</v>
      </c>
      <c r="G24" s="24"/>
      <c r="H24" s="25"/>
      <c r="I24" s="26"/>
      <c r="J24" s="26"/>
      <c r="K24" s="26"/>
      <c r="L24" s="26"/>
      <c r="M24" s="26"/>
      <c r="N24" s="26"/>
      <c r="O24" s="26"/>
      <c r="P24" s="26">
        <v>1.89</v>
      </c>
      <c r="Q24" s="26">
        <v>0</v>
      </c>
      <c r="R24" s="26" t="s">
        <v>44</v>
      </c>
    </row>
    <row r="25" spans="1:19" ht="76.5">
      <c r="A25" s="21">
        <f t="shared" si="0"/>
        <v>3</v>
      </c>
      <c r="B25" s="22" t="s">
        <v>47</v>
      </c>
      <c r="C25" s="23" t="s">
        <v>41</v>
      </c>
      <c r="D25" s="23" t="s">
        <v>48</v>
      </c>
      <c r="E25" s="23" t="s">
        <v>43</v>
      </c>
      <c r="F25" s="23">
        <v>60</v>
      </c>
      <c r="G25" s="24"/>
      <c r="H25" s="25"/>
      <c r="I25" s="26"/>
      <c r="J25" s="26"/>
      <c r="K25" s="26"/>
      <c r="L25" s="26"/>
      <c r="M25" s="26"/>
      <c r="N25" s="26"/>
      <c r="O25" s="26"/>
      <c r="P25" s="26">
        <v>0.26</v>
      </c>
      <c r="Q25" s="26">
        <v>0</v>
      </c>
      <c r="R25" s="26" t="s">
        <v>44</v>
      </c>
    </row>
    <row r="26" spans="1:19" ht="76.5">
      <c r="A26" s="21">
        <f t="shared" si="0"/>
        <v>4</v>
      </c>
      <c r="B26" s="27" t="s">
        <v>49</v>
      </c>
      <c r="C26" s="23" t="s">
        <v>41</v>
      </c>
      <c r="D26" s="23" t="s">
        <v>50</v>
      </c>
      <c r="E26" s="23" t="s">
        <v>43</v>
      </c>
      <c r="F26" s="23">
        <v>60</v>
      </c>
      <c r="G26" s="28"/>
      <c r="H26" s="29"/>
      <c r="I26" s="30"/>
      <c r="J26" s="30"/>
      <c r="K26" s="30"/>
      <c r="L26" s="30"/>
      <c r="M26" s="30"/>
      <c r="N26" s="30"/>
      <c r="O26" s="30"/>
      <c r="P26" s="30">
        <v>1.77</v>
      </c>
      <c r="Q26" s="30">
        <v>0</v>
      </c>
      <c r="R26" s="26" t="s">
        <v>44</v>
      </c>
    </row>
    <row r="27" spans="1:19" ht="25.5">
      <c r="A27" s="31">
        <f t="shared" si="0"/>
        <v>5</v>
      </c>
      <c r="B27" s="32" t="s">
        <v>51</v>
      </c>
      <c r="C27" s="33" t="s">
        <v>41</v>
      </c>
      <c r="D27" s="34" t="s">
        <v>52</v>
      </c>
      <c r="E27" s="23" t="s">
        <v>43</v>
      </c>
      <c r="F27" s="35">
        <v>60</v>
      </c>
      <c r="G27" s="36"/>
      <c r="H27" s="18"/>
      <c r="I27" s="37"/>
      <c r="J27" s="37"/>
      <c r="K27" s="37"/>
      <c r="L27" s="37"/>
      <c r="M27" s="37"/>
      <c r="N27" s="37"/>
      <c r="O27" s="37"/>
      <c r="P27" s="37">
        <v>2.3199999999999998</v>
      </c>
      <c r="Q27" s="37">
        <v>0</v>
      </c>
      <c r="R27" s="26" t="s">
        <v>44</v>
      </c>
      <c r="S27" s="38"/>
    </row>
    <row r="28" spans="1:19" ht="25.5">
      <c r="A28" s="31">
        <f t="shared" si="0"/>
        <v>6</v>
      </c>
      <c r="B28" s="32" t="s">
        <v>53</v>
      </c>
      <c r="C28" s="39" t="s">
        <v>41</v>
      </c>
      <c r="D28" s="40" t="s">
        <v>54</v>
      </c>
      <c r="E28" s="41" t="s">
        <v>43</v>
      </c>
      <c r="F28" s="39">
        <v>60</v>
      </c>
      <c r="G28" s="36"/>
      <c r="H28" s="18"/>
      <c r="I28" s="37"/>
      <c r="J28" s="37"/>
      <c r="K28" s="37"/>
      <c r="L28" s="37"/>
      <c r="M28" s="37"/>
      <c r="N28" s="37"/>
      <c r="O28" s="37"/>
      <c r="P28" s="37">
        <v>0.63</v>
      </c>
      <c r="Q28" s="37">
        <v>0</v>
      </c>
      <c r="R28" s="26" t="s">
        <v>44</v>
      </c>
      <c r="S28" s="38"/>
    </row>
    <row r="29" spans="1:19" ht="25.5">
      <c r="A29" s="31">
        <f t="shared" si="0"/>
        <v>7</v>
      </c>
      <c r="B29" s="32" t="s">
        <v>55</v>
      </c>
      <c r="C29" s="39" t="s">
        <v>41</v>
      </c>
      <c r="D29" s="40" t="s">
        <v>56</v>
      </c>
      <c r="E29" s="42" t="s">
        <v>43</v>
      </c>
      <c r="F29" s="39">
        <v>60</v>
      </c>
      <c r="G29" s="36"/>
      <c r="H29" s="18"/>
      <c r="I29" s="37"/>
      <c r="J29" s="37"/>
      <c r="K29" s="37"/>
      <c r="L29" s="37"/>
      <c r="M29" s="37"/>
      <c r="N29" s="37"/>
      <c r="O29" s="37"/>
      <c r="P29" s="37">
        <v>0.67</v>
      </c>
      <c r="Q29" s="37">
        <v>0</v>
      </c>
      <c r="R29" s="26" t="s">
        <v>44</v>
      </c>
      <c r="S29" s="38" t="s">
        <v>57</v>
      </c>
    </row>
    <row r="30" spans="1:19" ht="25.5">
      <c r="A30" s="31">
        <f t="shared" si="0"/>
        <v>8</v>
      </c>
      <c r="B30" s="32" t="s">
        <v>58</v>
      </c>
      <c r="C30" s="39" t="s">
        <v>59</v>
      </c>
      <c r="D30" s="39" t="s">
        <v>60</v>
      </c>
      <c r="E30" s="39" t="s">
        <v>61</v>
      </c>
      <c r="F30" s="39">
        <v>60</v>
      </c>
      <c r="G30" s="36"/>
      <c r="H30" s="18"/>
      <c r="I30" s="37"/>
      <c r="J30" s="37"/>
      <c r="K30" s="37"/>
      <c r="L30" s="37"/>
      <c r="M30" s="37"/>
      <c r="N30" s="37"/>
      <c r="O30" s="37"/>
      <c r="P30" s="37">
        <v>1.35</v>
      </c>
      <c r="Q30" s="37">
        <v>0</v>
      </c>
      <c r="R30" s="26" t="s">
        <v>44</v>
      </c>
      <c r="S30" s="38" t="s">
        <v>57</v>
      </c>
    </row>
    <row r="31" spans="1:19" ht="25.5">
      <c r="A31" s="31">
        <f t="shared" si="0"/>
        <v>9</v>
      </c>
      <c r="B31" s="32" t="s">
        <v>62</v>
      </c>
      <c r="C31" s="39" t="s">
        <v>59</v>
      </c>
      <c r="D31" s="39" t="s">
        <v>63</v>
      </c>
      <c r="E31" s="39" t="s">
        <v>61</v>
      </c>
      <c r="F31" s="39">
        <v>60</v>
      </c>
      <c r="G31" s="36"/>
      <c r="H31" s="18"/>
      <c r="I31" s="37"/>
      <c r="J31" s="37"/>
      <c r="K31" s="37"/>
      <c r="L31" s="37"/>
      <c r="M31" s="37"/>
      <c r="N31" s="37"/>
      <c r="O31" s="37"/>
      <c r="P31" s="37">
        <v>1.01</v>
      </c>
      <c r="Q31" s="37">
        <v>0</v>
      </c>
      <c r="R31" s="26" t="s">
        <v>44</v>
      </c>
      <c r="S31" s="38"/>
    </row>
    <row r="32" spans="1:19" ht="25.5">
      <c r="A32" s="31">
        <f t="shared" si="0"/>
        <v>10</v>
      </c>
      <c r="B32" s="32" t="s">
        <v>64</v>
      </c>
      <c r="C32" s="39" t="s">
        <v>59</v>
      </c>
      <c r="D32" s="39" t="s">
        <v>65</v>
      </c>
      <c r="E32" s="39" t="s">
        <v>61</v>
      </c>
      <c r="F32" s="39">
        <v>60</v>
      </c>
      <c r="G32" s="43"/>
      <c r="H32" s="44"/>
      <c r="I32" s="45"/>
      <c r="J32" s="45"/>
      <c r="K32" s="45"/>
      <c r="L32" s="45"/>
      <c r="M32" s="45"/>
      <c r="N32" s="45"/>
      <c r="O32" s="45"/>
      <c r="P32" s="45">
        <v>1.17</v>
      </c>
      <c r="Q32" s="45">
        <v>0</v>
      </c>
      <c r="R32" s="26" t="s">
        <v>44</v>
      </c>
      <c r="S32" s="38"/>
    </row>
    <row r="33" spans="1:19" ht="38.25">
      <c r="A33" s="31">
        <f t="shared" si="0"/>
        <v>11</v>
      </c>
      <c r="B33" s="27" t="s">
        <v>66</v>
      </c>
      <c r="C33" s="46" t="s">
        <v>67</v>
      </c>
      <c r="D33" s="46" t="s">
        <v>68</v>
      </c>
      <c r="E33" s="46" t="s">
        <v>61</v>
      </c>
      <c r="F33" s="47">
        <v>60</v>
      </c>
      <c r="G33" s="28"/>
      <c r="H33" s="48"/>
      <c r="I33" s="48"/>
      <c r="J33" s="49">
        <v>0.67</v>
      </c>
      <c r="K33" s="49">
        <v>0.67</v>
      </c>
      <c r="L33" s="49">
        <v>0.67</v>
      </c>
      <c r="M33" s="49">
        <v>0.67</v>
      </c>
      <c r="N33" s="49">
        <v>0.67</v>
      </c>
      <c r="O33" s="49">
        <v>0.67</v>
      </c>
      <c r="P33" s="49">
        <v>0.67</v>
      </c>
      <c r="Q33" s="50">
        <v>0</v>
      </c>
      <c r="R33" s="51"/>
    </row>
    <row r="34" spans="1:19" ht="25.5">
      <c r="A34" s="31">
        <f t="shared" si="0"/>
        <v>12</v>
      </c>
      <c r="B34" s="32" t="s">
        <v>58</v>
      </c>
      <c r="C34" s="52" t="s">
        <v>67</v>
      </c>
      <c r="D34" s="52" t="s">
        <v>69</v>
      </c>
      <c r="E34" s="52" t="s">
        <v>61</v>
      </c>
      <c r="F34" s="53">
        <v>60</v>
      </c>
      <c r="G34" s="36"/>
      <c r="H34" s="54"/>
      <c r="I34" s="54"/>
      <c r="J34" s="55">
        <v>0.21</v>
      </c>
      <c r="K34" s="55">
        <v>0.21</v>
      </c>
      <c r="L34" s="55">
        <v>0.21</v>
      </c>
      <c r="M34" s="55">
        <v>0.21</v>
      </c>
      <c r="N34" s="55">
        <v>0.21</v>
      </c>
      <c r="O34" s="55">
        <v>0.21</v>
      </c>
      <c r="P34" s="55">
        <v>0.21</v>
      </c>
      <c r="Q34" s="56">
        <v>0</v>
      </c>
      <c r="R34" s="26" t="s">
        <v>44</v>
      </c>
      <c r="S34" s="57" t="s">
        <v>57</v>
      </c>
    </row>
    <row r="35" spans="1:19" ht="38.25">
      <c r="A35" s="31">
        <f t="shared" si="0"/>
        <v>13</v>
      </c>
      <c r="B35" s="58" t="s">
        <v>70</v>
      </c>
      <c r="C35" s="59" t="s">
        <v>67</v>
      </c>
      <c r="D35" s="59" t="s">
        <v>71</v>
      </c>
      <c r="E35" s="59" t="s">
        <v>61</v>
      </c>
      <c r="F35" s="60">
        <v>60</v>
      </c>
      <c r="G35" s="61"/>
      <c r="H35" s="62"/>
      <c r="I35" s="62"/>
      <c r="J35" s="63">
        <v>0.9</v>
      </c>
      <c r="K35" s="63">
        <v>0.9</v>
      </c>
      <c r="L35" s="63">
        <v>0.9</v>
      </c>
      <c r="M35" s="63">
        <v>0.9</v>
      </c>
      <c r="N35" s="63">
        <v>0.9</v>
      </c>
      <c r="O35" s="63">
        <v>0.9</v>
      </c>
      <c r="P35" s="63">
        <v>0.9</v>
      </c>
      <c r="Q35" s="50">
        <v>0</v>
      </c>
      <c r="R35" s="51"/>
    </row>
    <row r="36" spans="1:19" ht="25.5">
      <c r="A36" s="31">
        <f t="shared" si="0"/>
        <v>14</v>
      </c>
      <c r="B36" s="22" t="s">
        <v>72</v>
      </c>
      <c r="C36" s="23" t="s">
        <v>67</v>
      </c>
      <c r="D36" s="23" t="s">
        <v>73</v>
      </c>
      <c r="E36" s="64" t="s">
        <v>61</v>
      </c>
      <c r="F36" s="21">
        <v>60</v>
      </c>
      <c r="G36" s="24"/>
      <c r="H36" s="25"/>
      <c r="I36" s="26">
        <v>0.43</v>
      </c>
      <c r="J36" s="26">
        <v>0.43</v>
      </c>
      <c r="K36" s="26">
        <v>0.43</v>
      </c>
      <c r="L36" s="26">
        <v>0.43</v>
      </c>
      <c r="M36" s="26">
        <v>0.43</v>
      </c>
      <c r="N36" s="26">
        <v>0.43</v>
      </c>
      <c r="O36" s="26">
        <v>0.43</v>
      </c>
      <c r="P36" s="26">
        <v>0.43</v>
      </c>
      <c r="Q36" s="26">
        <v>100</v>
      </c>
      <c r="R36" s="26" t="s">
        <v>44</v>
      </c>
    </row>
    <row r="37" spans="1:19">
      <c r="A37" s="31">
        <f t="shared" si="0"/>
        <v>15</v>
      </c>
      <c r="B37" s="65" t="s">
        <v>74</v>
      </c>
      <c r="C37" s="66" t="s">
        <v>67</v>
      </c>
      <c r="D37" s="67" t="s">
        <v>75</v>
      </c>
      <c r="E37" s="64" t="s">
        <v>61</v>
      </c>
      <c r="F37" s="21">
        <v>60</v>
      </c>
      <c r="G37" s="68"/>
      <c r="H37" s="69"/>
      <c r="I37" s="69"/>
      <c r="J37" s="70">
        <v>0.71</v>
      </c>
      <c r="K37" s="70">
        <v>0.71</v>
      </c>
      <c r="L37" s="70">
        <v>0.71</v>
      </c>
      <c r="M37" s="70">
        <v>0.71</v>
      </c>
      <c r="N37" s="70">
        <v>0.71</v>
      </c>
      <c r="O37" s="70">
        <v>0.71</v>
      </c>
      <c r="P37" s="70">
        <v>0.71</v>
      </c>
      <c r="Q37" s="70">
        <v>100</v>
      </c>
      <c r="R37" s="71"/>
    </row>
    <row r="38" spans="1:19" ht="25.5">
      <c r="A38" s="31">
        <f t="shared" si="0"/>
        <v>16</v>
      </c>
      <c r="B38" s="65" t="s">
        <v>76</v>
      </c>
      <c r="C38" s="66" t="s">
        <v>67</v>
      </c>
      <c r="D38" s="72" t="s">
        <v>77</v>
      </c>
      <c r="E38" s="64" t="s">
        <v>61</v>
      </c>
      <c r="F38" s="21">
        <v>60</v>
      </c>
      <c r="G38" s="73"/>
      <c r="H38" s="69"/>
      <c r="I38" s="69"/>
      <c r="J38" s="70">
        <v>0.79</v>
      </c>
      <c r="K38" s="70">
        <v>0.79</v>
      </c>
      <c r="L38" s="70">
        <v>0.79</v>
      </c>
      <c r="M38" s="70">
        <v>0.79</v>
      </c>
      <c r="N38" s="70">
        <v>0.79</v>
      </c>
      <c r="O38" s="70">
        <v>0.79</v>
      </c>
      <c r="P38" s="70">
        <v>0.79</v>
      </c>
      <c r="Q38" s="74">
        <v>0</v>
      </c>
      <c r="R38" s="26" t="s">
        <v>44</v>
      </c>
      <c r="S38" s="57"/>
    </row>
    <row r="39" spans="1:19">
      <c r="A39" s="31">
        <f t="shared" si="0"/>
        <v>17</v>
      </c>
      <c r="B39" s="32" t="s">
        <v>74</v>
      </c>
      <c r="C39" s="52" t="s">
        <v>67</v>
      </c>
      <c r="D39" s="75" t="s">
        <v>78</v>
      </c>
      <c r="E39" s="64" t="s">
        <v>61</v>
      </c>
      <c r="F39" s="21">
        <v>60</v>
      </c>
      <c r="G39" s="76"/>
      <c r="H39" s="54"/>
      <c r="I39" s="54"/>
      <c r="J39" s="55">
        <v>0.39</v>
      </c>
      <c r="K39" s="55">
        <v>0.39</v>
      </c>
      <c r="L39" s="55">
        <v>0.39</v>
      </c>
      <c r="M39" s="55">
        <v>0.39</v>
      </c>
      <c r="N39" s="55">
        <v>0.39</v>
      </c>
      <c r="O39" s="55">
        <v>0.39</v>
      </c>
      <c r="P39" s="55">
        <v>0.39</v>
      </c>
      <c r="Q39" s="55">
        <v>100</v>
      </c>
      <c r="R39" s="77"/>
    </row>
    <row r="40" spans="1:19" ht="25.5">
      <c r="A40" s="31">
        <f t="shared" si="0"/>
        <v>18</v>
      </c>
      <c r="B40" s="32" t="s">
        <v>79</v>
      </c>
      <c r="C40" s="52" t="s">
        <v>67</v>
      </c>
      <c r="D40" s="78" t="s">
        <v>80</v>
      </c>
      <c r="E40" s="64" t="s">
        <v>61</v>
      </c>
      <c r="F40" s="21">
        <v>60</v>
      </c>
      <c r="H40" s="54"/>
      <c r="I40" s="79"/>
      <c r="J40" s="55">
        <v>0.05</v>
      </c>
      <c r="K40" s="55">
        <v>0.05</v>
      </c>
      <c r="L40" s="55">
        <v>0.05</v>
      </c>
      <c r="M40" s="55">
        <v>0.05</v>
      </c>
      <c r="N40" s="55">
        <v>0.05</v>
      </c>
      <c r="O40" s="55">
        <v>0.05</v>
      </c>
      <c r="P40" s="55">
        <v>0.05</v>
      </c>
      <c r="Q40" s="80">
        <v>0</v>
      </c>
      <c r="R40" s="26" t="s">
        <v>44</v>
      </c>
      <c r="S40" s="57"/>
    </row>
    <row r="41" spans="1:19" ht="38.25">
      <c r="A41" s="31">
        <f t="shared" si="0"/>
        <v>19</v>
      </c>
      <c r="B41" s="32" t="s">
        <v>81</v>
      </c>
      <c r="C41" s="52" t="s">
        <v>82</v>
      </c>
      <c r="D41" s="52" t="s">
        <v>83</v>
      </c>
      <c r="E41" s="66" t="s">
        <v>61</v>
      </c>
      <c r="F41" s="66">
        <v>60</v>
      </c>
      <c r="G41" s="36"/>
      <c r="H41" s="54"/>
      <c r="I41" s="54"/>
      <c r="J41" s="54"/>
      <c r="K41" s="54"/>
      <c r="L41" s="54"/>
      <c r="M41" s="54"/>
      <c r="N41" s="55">
        <v>0.97</v>
      </c>
      <c r="O41" s="55">
        <v>0.97</v>
      </c>
      <c r="P41" s="55">
        <v>0.97</v>
      </c>
      <c r="Q41" s="55">
        <v>0</v>
      </c>
      <c r="R41" s="17"/>
    </row>
    <row r="42" spans="1:19" ht="51">
      <c r="A42" s="31">
        <f t="shared" si="0"/>
        <v>20</v>
      </c>
      <c r="B42" s="32" t="s">
        <v>84</v>
      </c>
      <c r="C42" s="52" t="s">
        <v>82</v>
      </c>
      <c r="D42" s="52" t="s">
        <v>85</v>
      </c>
      <c r="E42" s="52" t="s">
        <v>61</v>
      </c>
      <c r="F42" s="52">
        <v>60</v>
      </c>
      <c r="G42" s="36"/>
      <c r="H42" s="54"/>
      <c r="I42" s="54"/>
      <c r="J42" s="54"/>
      <c r="K42" s="54"/>
      <c r="L42" s="54"/>
      <c r="M42" s="54"/>
      <c r="N42" s="55">
        <v>0.74</v>
      </c>
      <c r="O42" s="55">
        <v>0.74</v>
      </c>
      <c r="P42" s="55">
        <v>0.74</v>
      </c>
      <c r="Q42" s="55">
        <v>0</v>
      </c>
      <c r="R42" s="77"/>
    </row>
    <row r="43" spans="1:19" ht="25.5">
      <c r="A43" s="31">
        <f t="shared" si="0"/>
        <v>21</v>
      </c>
      <c r="B43" s="32" t="s">
        <v>58</v>
      </c>
      <c r="C43" s="52" t="s">
        <v>82</v>
      </c>
      <c r="D43" s="52" t="s">
        <v>86</v>
      </c>
      <c r="E43" s="52" t="s">
        <v>61</v>
      </c>
      <c r="F43" s="52">
        <v>60</v>
      </c>
      <c r="H43" s="54"/>
      <c r="I43" s="79"/>
      <c r="J43" s="54"/>
      <c r="K43" s="79"/>
      <c r="L43" s="54"/>
      <c r="M43" s="79"/>
      <c r="N43" s="55">
        <v>0.24</v>
      </c>
      <c r="O43" s="55">
        <v>0.24</v>
      </c>
      <c r="P43" s="55">
        <v>0.24</v>
      </c>
      <c r="Q43" s="80">
        <v>0</v>
      </c>
      <c r="R43" s="26" t="s">
        <v>44</v>
      </c>
      <c r="S43" s="57"/>
    </row>
    <row r="44" spans="1:19" ht="51">
      <c r="A44" s="31">
        <f t="shared" si="0"/>
        <v>22</v>
      </c>
      <c r="B44" s="32" t="s">
        <v>87</v>
      </c>
      <c r="C44" s="52" t="s">
        <v>88</v>
      </c>
      <c r="D44" s="52" t="s">
        <v>89</v>
      </c>
      <c r="E44" s="52" t="s">
        <v>43</v>
      </c>
      <c r="F44" s="52">
        <v>20</v>
      </c>
      <c r="G44" s="36"/>
      <c r="H44" s="54"/>
      <c r="I44" s="54"/>
      <c r="J44" s="55">
        <v>2.0099999999999998</v>
      </c>
      <c r="K44" s="55">
        <v>2.0099999999999998</v>
      </c>
      <c r="L44" s="55">
        <v>2.0099999999999998</v>
      </c>
      <c r="M44" s="55">
        <v>2.0099999999999998</v>
      </c>
      <c r="N44" s="55">
        <v>2.0099999999999998</v>
      </c>
      <c r="O44" s="55">
        <v>2.0099999999999998</v>
      </c>
      <c r="P44" s="55">
        <v>2.0099999999999998</v>
      </c>
      <c r="Q44" s="55">
        <v>0</v>
      </c>
      <c r="R44" s="17"/>
    </row>
    <row r="45" spans="1:19" ht="25.5">
      <c r="A45" s="21">
        <f t="shared" si="0"/>
        <v>23</v>
      </c>
      <c r="B45" s="32" t="s">
        <v>90</v>
      </c>
      <c r="C45" s="52" t="s">
        <v>88</v>
      </c>
      <c r="D45" s="52" t="s">
        <v>91</v>
      </c>
      <c r="E45" s="52" t="s">
        <v>43</v>
      </c>
      <c r="F45" s="52">
        <v>20</v>
      </c>
      <c r="G45" s="36"/>
      <c r="H45" s="54"/>
      <c r="I45" s="54"/>
      <c r="J45" s="55">
        <v>1.21</v>
      </c>
      <c r="K45" s="55">
        <v>1.21</v>
      </c>
      <c r="L45" s="55">
        <v>1.21</v>
      </c>
      <c r="M45" s="55">
        <v>1.21</v>
      </c>
      <c r="N45" s="55">
        <v>1.21</v>
      </c>
      <c r="O45" s="55">
        <v>1.21</v>
      </c>
      <c r="P45" s="55">
        <v>1.21</v>
      </c>
      <c r="Q45" s="55">
        <v>0</v>
      </c>
      <c r="R45" s="17"/>
    </row>
    <row r="46" spans="1:19" ht="25.5">
      <c r="A46" s="21">
        <f t="shared" si="0"/>
        <v>24</v>
      </c>
      <c r="B46" s="32" t="s">
        <v>92</v>
      </c>
      <c r="C46" s="52" t="s">
        <v>88</v>
      </c>
      <c r="D46" s="52" t="s">
        <v>93</v>
      </c>
      <c r="E46" s="52" t="s">
        <v>43</v>
      </c>
      <c r="F46" s="52">
        <v>20</v>
      </c>
      <c r="G46" s="36"/>
      <c r="H46" s="54"/>
      <c r="I46" s="54"/>
      <c r="J46" s="55">
        <v>0.77</v>
      </c>
      <c r="K46" s="55">
        <v>0.77</v>
      </c>
      <c r="L46" s="55">
        <v>0.77</v>
      </c>
      <c r="M46" s="55">
        <v>0.77</v>
      </c>
      <c r="N46" s="55">
        <v>0.77</v>
      </c>
      <c r="O46" s="55">
        <v>0.77</v>
      </c>
      <c r="P46" s="55">
        <v>0.77</v>
      </c>
      <c r="Q46" s="55">
        <v>0</v>
      </c>
      <c r="R46" s="17"/>
    </row>
    <row r="47" spans="1:19" ht="63.75">
      <c r="A47" s="21">
        <f t="shared" si="0"/>
        <v>25</v>
      </c>
      <c r="B47" s="32" t="s">
        <v>94</v>
      </c>
      <c r="C47" s="52" t="s">
        <v>88</v>
      </c>
      <c r="D47" s="52" t="s">
        <v>95</v>
      </c>
      <c r="E47" s="52" t="s">
        <v>43</v>
      </c>
      <c r="F47" s="52">
        <v>20</v>
      </c>
      <c r="G47" s="36"/>
      <c r="H47" s="54"/>
      <c r="I47" s="54"/>
      <c r="J47" s="55">
        <v>1.24</v>
      </c>
      <c r="K47" s="55">
        <v>1.24</v>
      </c>
      <c r="L47" s="55">
        <v>1.24</v>
      </c>
      <c r="M47" s="55">
        <v>1.24</v>
      </c>
      <c r="N47" s="55">
        <v>1.24</v>
      </c>
      <c r="O47" s="55">
        <v>1.24</v>
      </c>
      <c r="P47" s="55">
        <v>1.24</v>
      </c>
      <c r="Q47" s="55">
        <v>0</v>
      </c>
      <c r="R47" s="17"/>
    </row>
    <row r="48" spans="1:19" ht="63.75">
      <c r="A48" s="21">
        <f t="shared" si="0"/>
        <v>26</v>
      </c>
      <c r="B48" s="81" t="s">
        <v>96</v>
      </c>
      <c r="C48" s="82" t="s">
        <v>88</v>
      </c>
      <c r="D48" s="82" t="s">
        <v>97</v>
      </c>
      <c r="E48" s="82" t="s">
        <v>43</v>
      </c>
      <c r="F48" s="82">
        <v>20</v>
      </c>
      <c r="G48" s="43"/>
      <c r="H48" s="83"/>
      <c r="I48" s="83"/>
      <c r="J48" s="84">
        <v>1.17</v>
      </c>
      <c r="K48" s="84">
        <v>1.17</v>
      </c>
      <c r="L48" s="84">
        <v>1.17</v>
      </c>
      <c r="M48" s="84">
        <v>1.17</v>
      </c>
      <c r="N48" s="84">
        <v>1.17</v>
      </c>
      <c r="O48" s="84">
        <v>1.17</v>
      </c>
      <c r="P48" s="84">
        <v>1.17</v>
      </c>
      <c r="Q48" s="84">
        <v>0</v>
      </c>
      <c r="R48" s="77"/>
    </row>
    <row r="49" spans="1:19" ht="63.75">
      <c r="A49" s="21">
        <f t="shared" si="0"/>
        <v>27</v>
      </c>
      <c r="B49" s="22" t="s">
        <v>98</v>
      </c>
      <c r="C49" s="64" t="s">
        <v>88</v>
      </c>
      <c r="D49" s="64" t="s">
        <v>99</v>
      </c>
      <c r="E49" s="64" t="s">
        <v>43</v>
      </c>
      <c r="F49" s="64">
        <v>20</v>
      </c>
      <c r="G49" s="24"/>
      <c r="H49" s="85"/>
      <c r="I49" s="85"/>
      <c r="J49" s="50">
        <v>0.74</v>
      </c>
      <c r="K49" s="50">
        <v>0.74</v>
      </c>
      <c r="L49" s="50">
        <v>0.74</v>
      </c>
      <c r="M49" s="50">
        <v>0.74</v>
      </c>
      <c r="N49" s="50">
        <v>0.74</v>
      </c>
      <c r="O49" s="50">
        <v>0.74</v>
      </c>
      <c r="P49" s="50">
        <v>0.74</v>
      </c>
      <c r="Q49" s="50">
        <v>0</v>
      </c>
      <c r="R49" s="26" t="s">
        <v>44</v>
      </c>
    </row>
    <row r="50" spans="1:19" ht="38.25">
      <c r="A50" s="21">
        <f t="shared" si="0"/>
        <v>28</v>
      </c>
      <c r="B50" s="22" t="s">
        <v>100</v>
      </c>
      <c r="C50" s="64" t="s">
        <v>101</v>
      </c>
      <c r="D50" s="64" t="s">
        <v>102</v>
      </c>
      <c r="E50" s="64" t="s">
        <v>61</v>
      </c>
      <c r="F50" s="64">
        <v>60</v>
      </c>
      <c r="H50" s="85"/>
      <c r="I50" s="79"/>
      <c r="J50" s="50"/>
      <c r="K50" s="50"/>
      <c r="L50" s="50"/>
      <c r="M50" s="50"/>
      <c r="N50" s="50"/>
      <c r="O50" s="50"/>
      <c r="P50" s="50">
        <v>0.59</v>
      </c>
      <c r="Q50" s="50">
        <v>0</v>
      </c>
      <c r="R50" s="26" t="s">
        <v>44</v>
      </c>
      <c r="S50" s="57"/>
    </row>
    <row r="51" spans="1:19" ht="25.5">
      <c r="A51" s="21">
        <f t="shared" si="0"/>
        <v>29</v>
      </c>
      <c r="B51" s="22" t="s">
        <v>103</v>
      </c>
      <c r="C51" s="64" t="s">
        <v>101</v>
      </c>
      <c r="D51" s="64" t="s">
        <v>104</v>
      </c>
      <c r="E51" s="64" t="s">
        <v>61</v>
      </c>
      <c r="F51" s="64">
        <v>60</v>
      </c>
      <c r="G51" s="24"/>
      <c r="H51" s="79"/>
      <c r="I51" s="85"/>
      <c r="J51" s="50"/>
      <c r="K51" s="50"/>
      <c r="L51" s="50"/>
      <c r="M51" s="50"/>
      <c r="N51" s="50"/>
      <c r="O51" s="50"/>
      <c r="P51" s="50">
        <v>2.37</v>
      </c>
      <c r="Q51" s="50">
        <v>10.97</v>
      </c>
      <c r="R51" s="26" t="s">
        <v>44</v>
      </c>
      <c r="S51" s="38"/>
    </row>
    <row r="52" spans="1:19" ht="25.5">
      <c r="A52" s="21">
        <f t="shared" si="0"/>
        <v>30</v>
      </c>
      <c r="B52" s="22" t="s">
        <v>105</v>
      </c>
      <c r="C52" s="64" t="s">
        <v>101</v>
      </c>
      <c r="D52" s="64" t="s">
        <v>106</v>
      </c>
      <c r="E52" s="64" t="s">
        <v>61</v>
      </c>
      <c r="F52" s="64">
        <v>60</v>
      </c>
      <c r="H52" s="85"/>
      <c r="I52" s="79"/>
      <c r="J52" s="50"/>
      <c r="K52" s="50"/>
      <c r="L52" s="50"/>
      <c r="M52" s="50"/>
      <c r="N52" s="50"/>
      <c r="O52" s="50"/>
      <c r="P52" s="50">
        <v>0.27</v>
      </c>
      <c r="Q52" s="50">
        <v>100</v>
      </c>
      <c r="R52" s="26" t="s">
        <v>44</v>
      </c>
      <c r="S52" s="38"/>
    </row>
    <row r="53" spans="1:19" ht="25.5">
      <c r="A53" s="21">
        <f t="shared" si="0"/>
        <v>31</v>
      </c>
      <c r="B53" s="22" t="s">
        <v>107</v>
      </c>
      <c r="C53" s="64" t="s">
        <v>101</v>
      </c>
      <c r="D53" s="64" t="s">
        <v>108</v>
      </c>
      <c r="E53" s="64" t="s">
        <v>61</v>
      </c>
      <c r="F53" s="64">
        <v>60</v>
      </c>
      <c r="G53" s="24"/>
      <c r="H53" s="79"/>
      <c r="I53" s="85"/>
      <c r="J53" s="50"/>
      <c r="K53" s="50"/>
      <c r="L53" s="50"/>
      <c r="M53" s="50"/>
      <c r="N53" s="50"/>
      <c r="O53" s="50"/>
      <c r="P53" s="50">
        <v>0.19</v>
      </c>
      <c r="Q53" s="50">
        <v>0</v>
      </c>
      <c r="R53" s="26" t="s">
        <v>44</v>
      </c>
      <c r="S53" s="38"/>
    </row>
    <row r="54" spans="1:19" ht="25.5">
      <c r="A54" s="21">
        <f t="shared" si="0"/>
        <v>32</v>
      </c>
      <c r="B54" s="86" t="s">
        <v>109</v>
      </c>
      <c r="C54" s="64" t="s">
        <v>101</v>
      </c>
      <c r="D54" s="64" t="s">
        <v>110</v>
      </c>
      <c r="E54" s="64" t="s">
        <v>61</v>
      </c>
      <c r="F54" s="64">
        <v>60</v>
      </c>
      <c r="H54" s="85"/>
      <c r="I54" s="79"/>
      <c r="J54" s="50"/>
      <c r="K54" s="50"/>
      <c r="L54" s="50"/>
      <c r="M54" s="50"/>
      <c r="N54" s="50"/>
      <c r="O54" s="50"/>
      <c r="P54" s="50">
        <v>0.06</v>
      </c>
      <c r="Q54" s="50">
        <v>0</v>
      </c>
      <c r="R54" s="26" t="s">
        <v>44</v>
      </c>
      <c r="S54" s="38"/>
    </row>
    <row r="55" spans="1:19" ht="25.5">
      <c r="A55" s="21">
        <f t="shared" si="0"/>
        <v>33</v>
      </c>
      <c r="B55" s="86" t="s">
        <v>111</v>
      </c>
      <c r="C55" s="64" t="s">
        <v>101</v>
      </c>
      <c r="D55" s="64" t="s">
        <v>112</v>
      </c>
      <c r="E55" s="64" t="s">
        <v>61</v>
      </c>
      <c r="F55" s="64">
        <v>60</v>
      </c>
      <c r="G55" s="24"/>
      <c r="H55" s="79"/>
      <c r="I55" s="85"/>
      <c r="J55" s="50"/>
      <c r="K55" s="50"/>
      <c r="L55" s="50"/>
      <c r="M55" s="50"/>
      <c r="N55" s="50"/>
      <c r="O55" s="50"/>
      <c r="P55" s="50">
        <v>0.42</v>
      </c>
      <c r="Q55" s="50">
        <v>0</v>
      </c>
      <c r="R55" s="26" t="s">
        <v>44</v>
      </c>
      <c r="S55" s="38"/>
    </row>
    <row r="56" spans="1:19" ht="25.5">
      <c r="A56" s="21">
        <f t="shared" si="0"/>
        <v>34</v>
      </c>
      <c r="B56" s="22" t="s">
        <v>113</v>
      </c>
      <c r="C56" s="64" t="s">
        <v>101</v>
      </c>
      <c r="D56" s="64" t="s">
        <v>114</v>
      </c>
      <c r="E56" s="64" t="s">
        <v>61</v>
      </c>
      <c r="F56" s="64">
        <v>60</v>
      </c>
      <c r="H56" s="85"/>
      <c r="I56" s="79"/>
      <c r="J56" s="50"/>
      <c r="K56" s="50"/>
      <c r="L56" s="50"/>
      <c r="M56" s="50"/>
      <c r="N56" s="50"/>
      <c r="O56" s="50"/>
      <c r="P56" s="50">
        <v>0.56999999999999995</v>
      </c>
      <c r="Q56" s="50">
        <v>100</v>
      </c>
      <c r="R56" s="26" t="s">
        <v>44</v>
      </c>
      <c r="S56" s="38"/>
    </row>
    <row r="57" spans="1:19" ht="25.5">
      <c r="A57" s="21">
        <f t="shared" si="0"/>
        <v>35</v>
      </c>
      <c r="B57" s="22" t="s">
        <v>115</v>
      </c>
      <c r="C57" s="64" t="s">
        <v>101</v>
      </c>
      <c r="D57" s="64" t="s">
        <v>116</v>
      </c>
      <c r="E57" s="64" t="s">
        <v>61</v>
      </c>
      <c r="F57" s="64">
        <v>60</v>
      </c>
      <c r="G57" s="24"/>
      <c r="H57" s="79"/>
      <c r="I57" s="85"/>
      <c r="J57" s="50"/>
      <c r="K57" s="50"/>
      <c r="L57" s="50"/>
      <c r="M57" s="50"/>
      <c r="N57" s="50"/>
      <c r="O57" s="50"/>
      <c r="P57" s="50">
        <v>0.11</v>
      </c>
      <c r="Q57" s="50">
        <v>0</v>
      </c>
      <c r="R57" s="26" t="s">
        <v>44</v>
      </c>
      <c r="S57" s="38"/>
    </row>
    <row r="58" spans="1:19" ht="25.5">
      <c r="A58" s="21">
        <f t="shared" si="0"/>
        <v>36</v>
      </c>
      <c r="B58" s="22" t="s">
        <v>117</v>
      </c>
      <c r="C58" s="64" t="s">
        <v>101</v>
      </c>
      <c r="D58" s="64" t="s">
        <v>118</v>
      </c>
      <c r="E58" s="64" t="s">
        <v>61</v>
      </c>
      <c r="F58" s="64">
        <v>60</v>
      </c>
      <c r="H58" s="85"/>
      <c r="I58" s="79"/>
      <c r="J58" s="50"/>
      <c r="K58" s="50"/>
      <c r="L58" s="50"/>
      <c r="M58" s="50"/>
      <c r="N58" s="50"/>
      <c r="O58" s="50"/>
      <c r="P58" s="50">
        <v>0.14000000000000001</v>
      </c>
      <c r="Q58" s="50">
        <v>0</v>
      </c>
      <c r="R58" s="26" t="s">
        <v>44</v>
      </c>
      <c r="S58" s="38"/>
    </row>
    <row r="59" spans="1:19" ht="25.5">
      <c r="A59" s="21">
        <f t="shared" si="0"/>
        <v>37</v>
      </c>
      <c r="B59" s="22" t="s">
        <v>119</v>
      </c>
      <c r="C59" s="64" t="s">
        <v>101</v>
      </c>
      <c r="D59" s="64" t="s">
        <v>120</v>
      </c>
      <c r="E59" s="64" t="s">
        <v>61</v>
      </c>
      <c r="F59" s="64">
        <v>60</v>
      </c>
      <c r="G59" s="24"/>
      <c r="H59" s="79"/>
      <c r="I59" s="85"/>
      <c r="J59" s="50"/>
      <c r="K59" s="50"/>
      <c r="L59" s="50"/>
      <c r="M59" s="50"/>
      <c r="N59" s="50"/>
      <c r="O59" s="50"/>
      <c r="P59" s="50">
        <v>0.1</v>
      </c>
      <c r="Q59" s="50">
        <v>0</v>
      </c>
      <c r="R59" s="26" t="s">
        <v>44</v>
      </c>
      <c r="S59" s="38"/>
    </row>
    <row r="60" spans="1:19" ht="25.5">
      <c r="A60" s="21">
        <f t="shared" si="0"/>
        <v>38</v>
      </c>
      <c r="B60" s="22" t="s">
        <v>121</v>
      </c>
      <c r="C60" s="64" t="s">
        <v>101</v>
      </c>
      <c r="D60" s="64" t="s">
        <v>122</v>
      </c>
      <c r="E60" s="64" t="s">
        <v>61</v>
      </c>
      <c r="F60" s="64">
        <v>60</v>
      </c>
      <c r="H60" s="85"/>
      <c r="I60" s="79"/>
      <c r="J60" s="50"/>
      <c r="K60" s="50"/>
      <c r="L60" s="50"/>
      <c r="M60" s="50"/>
      <c r="N60" s="50"/>
      <c r="O60" s="50"/>
      <c r="P60" s="50">
        <v>0.82</v>
      </c>
      <c r="Q60" s="50">
        <v>0</v>
      </c>
      <c r="R60" s="26" t="s">
        <v>44</v>
      </c>
      <c r="S60" s="38"/>
    </row>
    <row r="61" spans="1:19" ht="25.5">
      <c r="A61" s="21">
        <f t="shared" si="0"/>
        <v>39</v>
      </c>
      <c r="B61" s="22" t="s">
        <v>123</v>
      </c>
      <c r="C61" s="64" t="s">
        <v>101</v>
      </c>
      <c r="D61" s="64" t="s">
        <v>124</v>
      </c>
      <c r="E61" s="64" t="s">
        <v>61</v>
      </c>
      <c r="F61" s="64">
        <v>60</v>
      </c>
      <c r="G61" s="24"/>
      <c r="H61" s="79"/>
      <c r="I61" s="85"/>
      <c r="J61" s="50"/>
      <c r="K61" s="50"/>
      <c r="L61" s="50"/>
      <c r="M61" s="50"/>
      <c r="N61" s="50"/>
      <c r="O61" s="50"/>
      <c r="P61" s="50">
        <v>1.73</v>
      </c>
      <c r="Q61" s="50">
        <v>0</v>
      </c>
      <c r="R61" s="26" t="s">
        <v>44</v>
      </c>
      <c r="S61" s="38"/>
    </row>
    <row r="62" spans="1:19" ht="38.25">
      <c r="A62" s="21">
        <f t="shared" si="0"/>
        <v>40</v>
      </c>
      <c r="B62" s="22" t="s">
        <v>125</v>
      </c>
      <c r="C62" s="64" t="s">
        <v>126</v>
      </c>
      <c r="D62" s="64" t="s">
        <v>127</v>
      </c>
      <c r="E62" s="64" t="s">
        <v>43</v>
      </c>
      <c r="F62" s="64">
        <v>20</v>
      </c>
      <c r="G62" s="24"/>
      <c r="H62" s="85"/>
      <c r="I62" s="85"/>
      <c r="J62" s="50">
        <v>0.05</v>
      </c>
      <c r="K62" s="50">
        <v>0.05</v>
      </c>
      <c r="L62" s="50">
        <v>0.05</v>
      </c>
      <c r="M62" s="50">
        <v>0.05</v>
      </c>
      <c r="N62" s="50">
        <v>0.05</v>
      </c>
      <c r="O62" s="50">
        <v>0.05</v>
      </c>
      <c r="P62" s="50">
        <v>0.05</v>
      </c>
      <c r="Q62" s="50">
        <v>0</v>
      </c>
      <c r="R62" s="26" t="s">
        <v>44</v>
      </c>
    </row>
    <row r="63" spans="1:19" ht="63.75">
      <c r="A63" s="21">
        <f t="shared" si="0"/>
        <v>41</v>
      </c>
      <c r="B63" s="22" t="s">
        <v>128</v>
      </c>
      <c r="C63" s="64" t="s">
        <v>126</v>
      </c>
      <c r="D63" s="64" t="s">
        <v>129</v>
      </c>
      <c r="E63" s="64" t="s">
        <v>43</v>
      </c>
      <c r="F63" s="64">
        <v>20</v>
      </c>
      <c r="G63" s="24"/>
      <c r="H63" s="85"/>
      <c r="I63" s="85"/>
      <c r="J63" s="50">
        <v>0.56999999999999995</v>
      </c>
      <c r="K63" s="50">
        <v>0.56999999999999995</v>
      </c>
      <c r="L63" s="50">
        <v>0.56999999999999995</v>
      </c>
      <c r="M63" s="50">
        <v>0.56999999999999995</v>
      </c>
      <c r="N63" s="50">
        <v>0.56999999999999995</v>
      </c>
      <c r="O63" s="50">
        <v>0.56999999999999995</v>
      </c>
      <c r="P63" s="50">
        <v>0.56999999999999995</v>
      </c>
      <c r="Q63" s="50">
        <v>0</v>
      </c>
      <c r="R63" s="26" t="s">
        <v>44</v>
      </c>
    </row>
    <row r="64" spans="1:19" ht="25.5">
      <c r="A64" s="21">
        <f t="shared" si="0"/>
        <v>42</v>
      </c>
      <c r="B64" s="22" t="s">
        <v>130</v>
      </c>
      <c r="C64" s="64" t="s">
        <v>126</v>
      </c>
      <c r="D64" s="64" t="s">
        <v>131</v>
      </c>
      <c r="E64" s="64" t="s">
        <v>43</v>
      </c>
      <c r="F64" s="64">
        <v>20</v>
      </c>
      <c r="G64" s="24"/>
      <c r="H64" s="85"/>
      <c r="I64" s="85"/>
      <c r="J64" s="50">
        <v>0.03</v>
      </c>
      <c r="K64" s="50">
        <v>0.03</v>
      </c>
      <c r="L64" s="50">
        <v>0.03</v>
      </c>
      <c r="M64" s="50">
        <v>0.03</v>
      </c>
      <c r="N64" s="50">
        <v>0.03</v>
      </c>
      <c r="O64" s="50">
        <v>0.03</v>
      </c>
      <c r="P64" s="50">
        <v>0.03</v>
      </c>
      <c r="Q64" s="50">
        <v>0</v>
      </c>
      <c r="R64" s="26" t="s">
        <v>44</v>
      </c>
    </row>
    <row r="65" spans="1:19" ht="102">
      <c r="A65" s="21">
        <f t="shared" si="0"/>
        <v>43</v>
      </c>
      <c r="B65" s="22" t="s">
        <v>132</v>
      </c>
      <c r="C65" s="64" t="s">
        <v>126</v>
      </c>
      <c r="D65" s="64" t="s">
        <v>133</v>
      </c>
      <c r="E65" s="64" t="s">
        <v>43</v>
      </c>
      <c r="F65" s="64">
        <v>20</v>
      </c>
      <c r="G65" s="24"/>
      <c r="H65" s="85"/>
      <c r="I65" s="85"/>
      <c r="J65" s="50">
        <v>0.55000000000000004</v>
      </c>
      <c r="K65" s="50">
        <v>0.55000000000000004</v>
      </c>
      <c r="L65" s="50">
        <v>0.55000000000000004</v>
      </c>
      <c r="M65" s="50">
        <v>0.55000000000000004</v>
      </c>
      <c r="N65" s="50">
        <v>0.55000000000000004</v>
      </c>
      <c r="O65" s="50">
        <v>0.55000000000000004</v>
      </c>
      <c r="P65" s="50">
        <v>0.55000000000000004</v>
      </c>
      <c r="Q65" s="50">
        <v>0</v>
      </c>
      <c r="R65" s="26" t="s">
        <v>44</v>
      </c>
    </row>
    <row r="66" spans="1:19" ht="63.75">
      <c r="A66" s="21">
        <f t="shared" si="0"/>
        <v>44</v>
      </c>
      <c r="B66" s="22" t="s">
        <v>134</v>
      </c>
      <c r="C66" s="87" t="s">
        <v>135</v>
      </c>
      <c r="D66" s="87" t="s">
        <v>136</v>
      </c>
      <c r="E66" s="64" t="s">
        <v>61</v>
      </c>
      <c r="F66" s="64">
        <v>60</v>
      </c>
      <c r="G66" s="24"/>
      <c r="H66" s="85"/>
      <c r="I66" s="85"/>
      <c r="J66" s="88"/>
      <c r="K66" s="88"/>
      <c r="L66" s="88"/>
      <c r="M66" s="88"/>
      <c r="N66" s="50"/>
      <c r="O66" s="50"/>
      <c r="P66" s="50">
        <v>1.02</v>
      </c>
      <c r="Q66" s="88">
        <v>0</v>
      </c>
      <c r="R66" s="26" t="s">
        <v>44</v>
      </c>
    </row>
    <row r="67" spans="1:19" ht="51">
      <c r="A67" s="21">
        <f t="shared" si="0"/>
        <v>45</v>
      </c>
      <c r="B67" s="22" t="s">
        <v>137</v>
      </c>
      <c r="C67" s="87" t="s">
        <v>135</v>
      </c>
      <c r="D67" s="87" t="s">
        <v>138</v>
      </c>
      <c r="E67" s="64" t="s">
        <v>61</v>
      </c>
      <c r="F67" s="64">
        <v>60</v>
      </c>
      <c r="G67" s="24"/>
      <c r="H67" s="85"/>
      <c r="I67" s="85"/>
      <c r="J67" s="88"/>
      <c r="K67" s="88"/>
      <c r="L67" s="88"/>
      <c r="M67" s="88"/>
      <c r="N67" s="50"/>
      <c r="O67" s="50"/>
      <c r="P67" s="50">
        <v>0.56999999999999995</v>
      </c>
      <c r="Q67" s="88">
        <v>0</v>
      </c>
      <c r="R67" s="26" t="s">
        <v>44</v>
      </c>
    </row>
    <row r="68" spans="1:19" ht="76.5">
      <c r="A68" s="21">
        <f t="shared" si="0"/>
        <v>46</v>
      </c>
      <c r="B68" s="22" t="s">
        <v>139</v>
      </c>
      <c r="C68" s="87" t="s">
        <v>135</v>
      </c>
      <c r="D68" s="87" t="s">
        <v>56</v>
      </c>
      <c r="E68" s="64" t="s">
        <v>61</v>
      </c>
      <c r="F68" s="64">
        <v>60</v>
      </c>
      <c r="G68" s="24"/>
      <c r="H68" s="85"/>
      <c r="I68" s="85"/>
      <c r="J68" s="88"/>
      <c r="K68" s="88"/>
      <c r="L68" s="88"/>
      <c r="M68" s="88"/>
      <c r="N68" s="50"/>
      <c r="O68" s="50"/>
      <c r="P68" s="50">
        <v>0.56000000000000005</v>
      </c>
      <c r="Q68" s="88">
        <v>0</v>
      </c>
      <c r="R68" s="26" t="s">
        <v>44</v>
      </c>
    </row>
    <row r="69" spans="1:19" ht="25.5">
      <c r="A69" s="21">
        <f t="shared" si="0"/>
        <v>47</v>
      </c>
      <c r="B69" s="89" t="s">
        <v>140</v>
      </c>
      <c r="C69" s="87" t="s">
        <v>135</v>
      </c>
      <c r="D69" s="89" t="s">
        <v>141</v>
      </c>
      <c r="E69" s="90" t="s">
        <v>43</v>
      </c>
      <c r="F69" s="90">
        <v>60</v>
      </c>
      <c r="G69" s="24"/>
      <c r="H69" s="85"/>
      <c r="I69" s="85"/>
      <c r="J69" s="88"/>
      <c r="K69" s="88"/>
      <c r="L69" s="88"/>
      <c r="M69" s="88"/>
      <c r="N69" s="50"/>
      <c r="O69" s="50"/>
      <c r="P69" s="88">
        <v>0.04</v>
      </c>
      <c r="Q69" s="88">
        <v>0</v>
      </c>
      <c r="R69" s="26" t="s">
        <v>44</v>
      </c>
    </row>
    <row r="70" spans="1:19" ht="89.25">
      <c r="A70" s="21">
        <f t="shared" si="0"/>
        <v>48</v>
      </c>
      <c r="B70" s="89" t="s">
        <v>142</v>
      </c>
      <c r="C70" s="87" t="s">
        <v>135</v>
      </c>
      <c r="D70" s="89" t="s">
        <v>143</v>
      </c>
      <c r="E70" s="90" t="s">
        <v>43</v>
      </c>
      <c r="F70" s="90">
        <v>60</v>
      </c>
      <c r="G70" s="24"/>
      <c r="H70" s="85"/>
      <c r="I70" s="85"/>
      <c r="J70" s="88"/>
      <c r="K70" s="88"/>
      <c r="L70" s="88"/>
      <c r="M70" s="88"/>
      <c r="N70" s="50"/>
      <c r="O70" s="50"/>
      <c r="P70" s="88">
        <v>0.26</v>
      </c>
      <c r="Q70" s="88">
        <v>100</v>
      </c>
      <c r="R70" s="26" t="s">
        <v>44</v>
      </c>
    </row>
    <row r="71" spans="1:19" ht="25.5">
      <c r="A71" s="21">
        <f t="shared" si="0"/>
        <v>49</v>
      </c>
      <c r="B71" s="89" t="s">
        <v>144</v>
      </c>
      <c r="C71" s="87" t="s">
        <v>135</v>
      </c>
      <c r="D71" s="89" t="s">
        <v>145</v>
      </c>
      <c r="E71" s="90" t="s">
        <v>43</v>
      </c>
      <c r="F71" s="90">
        <v>60</v>
      </c>
      <c r="G71" s="24"/>
      <c r="H71" s="85"/>
      <c r="I71" s="85"/>
      <c r="J71" s="88"/>
      <c r="K71" s="88"/>
      <c r="L71" s="88"/>
      <c r="M71" s="88"/>
      <c r="N71" s="50"/>
      <c r="O71" s="50"/>
      <c r="P71" s="88">
        <v>0.04</v>
      </c>
      <c r="Q71" s="88">
        <v>100</v>
      </c>
      <c r="R71" s="26" t="s">
        <v>44</v>
      </c>
    </row>
    <row r="72" spans="1:19" ht="51">
      <c r="A72" s="21">
        <f t="shared" si="0"/>
        <v>50</v>
      </c>
      <c r="B72" s="89" t="s">
        <v>146</v>
      </c>
      <c r="C72" s="87" t="s">
        <v>135</v>
      </c>
      <c r="D72" s="89" t="s">
        <v>147</v>
      </c>
      <c r="E72" s="90" t="s">
        <v>43</v>
      </c>
      <c r="F72" s="90">
        <v>60</v>
      </c>
      <c r="G72" s="24"/>
      <c r="H72" s="85"/>
      <c r="I72" s="85"/>
      <c r="J72" s="88"/>
      <c r="K72" s="88"/>
      <c r="L72" s="88"/>
      <c r="M72" s="88"/>
      <c r="N72" s="50"/>
      <c r="O72" s="50"/>
      <c r="P72" s="88">
        <v>0.05</v>
      </c>
      <c r="Q72" s="88">
        <v>100</v>
      </c>
      <c r="R72" s="26" t="s">
        <v>44</v>
      </c>
    </row>
    <row r="73" spans="1:19" ht="409.5">
      <c r="A73" s="21">
        <f t="shared" si="0"/>
        <v>51</v>
      </c>
      <c r="B73" s="89" t="s">
        <v>148</v>
      </c>
      <c r="C73" s="87" t="s">
        <v>135</v>
      </c>
      <c r="D73" s="89" t="s">
        <v>149</v>
      </c>
      <c r="E73" s="90" t="s">
        <v>43</v>
      </c>
      <c r="F73" s="90">
        <v>60</v>
      </c>
      <c r="G73" s="24"/>
      <c r="H73" s="85"/>
      <c r="I73" s="85"/>
      <c r="J73" s="88"/>
      <c r="K73" s="88"/>
      <c r="L73" s="88"/>
      <c r="M73" s="88"/>
      <c r="N73" s="50"/>
      <c r="O73" s="50"/>
      <c r="P73" s="88">
        <v>0.92</v>
      </c>
      <c r="Q73" s="88">
        <v>100</v>
      </c>
      <c r="R73" s="26" t="s">
        <v>44</v>
      </c>
    </row>
    <row r="74" spans="1:19" ht="38.25">
      <c r="A74" s="21">
        <f t="shared" si="0"/>
        <v>52</v>
      </c>
      <c r="B74" s="22" t="s">
        <v>150</v>
      </c>
      <c r="C74" s="87" t="s">
        <v>151</v>
      </c>
      <c r="D74" s="87" t="s">
        <v>152</v>
      </c>
      <c r="E74" s="64" t="s">
        <v>61</v>
      </c>
      <c r="F74" s="64">
        <v>60</v>
      </c>
      <c r="G74" s="24"/>
      <c r="H74" s="85"/>
      <c r="I74" s="85"/>
      <c r="J74" s="88"/>
      <c r="K74" s="88"/>
      <c r="L74" s="88"/>
      <c r="M74" s="88"/>
      <c r="N74" s="50"/>
      <c r="O74" s="50"/>
      <c r="P74" s="50">
        <v>0.56999999999999995</v>
      </c>
      <c r="Q74" s="88">
        <v>0</v>
      </c>
      <c r="R74" s="26" t="s">
        <v>44</v>
      </c>
    </row>
    <row r="75" spans="1:19" ht="76.5">
      <c r="A75" s="21">
        <f t="shared" si="0"/>
        <v>53</v>
      </c>
      <c r="B75" s="22" t="s">
        <v>153</v>
      </c>
      <c r="C75" s="87" t="s">
        <v>151</v>
      </c>
      <c r="D75" s="87" t="s">
        <v>154</v>
      </c>
      <c r="E75" s="64" t="s">
        <v>61</v>
      </c>
      <c r="F75" s="64">
        <v>60</v>
      </c>
      <c r="G75" s="24"/>
      <c r="H75" s="85"/>
      <c r="I75" s="85"/>
      <c r="J75" s="88"/>
      <c r="K75" s="88"/>
      <c r="L75" s="88"/>
      <c r="M75" s="88"/>
      <c r="N75" s="50"/>
      <c r="O75" s="50"/>
      <c r="P75" s="50">
        <v>0.39</v>
      </c>
      <c r="Q75" s="88">
        <v>0</v>
      </c>
      <c r="R75" s="26" t="s">
        <v>44</v>
      </c>
    </row>
    <row r="76" spans="1:19" ht="38.25">
      <c r="A76" s="21">
        <f t="shared" si="0"/>
        <v>54</v>
      </c>
      <c r="B76" s="22" t="s">
        <v>155</v>
      </c>
      <c r="C76" s="87" t="s">
        <v>151</v>
      </c>
      <c r="D76" s="87" t="s">
        <v>156</v>
      </c>
      <c r="E76" s="64" t="s">
        <v>61</v>
      </c>
      <c r="F76" s="64">
        <v>60</v>
      </c>
      <c r="G76" s="24"/>
      <c r="H76" s="85"/>
      <c r="I76" s="85"/>
      <c r="J76" s="88"/>
      <c r="K76" s="88"/>
      <c r="L76" s="88"/>
      <c r="M76" s="88"/>
      <c r="N76" s="50"/>
      <c r="O76" s="50"/>
      <c r="P76" s="50">
        <v>0.43</v>
      </c>
      <c r="Q76" s="88">
        <v>0</v>
      </c>
      <c r="R76" s="26" t="s">
        <v>44</v>
      </c>
    </row>
    <row r="77" spans="1:19" ht="51">
      <c r="A77" s="21">
        <f t="shared" si="0"/>
        <v>55</v>
      </c>
      <c r="B77" s="22" t="s">
        <v>157</v>
      </c>
      <c r="C77" s="87" t="s">
        <v>151</v>
      </c>
      <c r="D77" s="87" t="s">
        <v>158</v>
      </c>
      <c r="E77" s="64" t="s">
        <v>61</v>
      </c>
      <c r="F77" s="64">
        <v>60</v>
      </c>
      <c r="G77" s="24"/>
      <c r="H77" s="85"/>
      <c r="I77" s="85"/>
      <c r="J77" s="88"/>
      <c r="K77" s="88"/>
      <c r="L77" s="88"/>
      <c r="M77" s="88"/>
      <c r="N77" s="50"/>
      <c r="O77" s="50"/>
      <c r="P77" s="50">
        <v>0.14000000000000001</v>
      </c>
      <c r="Q77" s="88">
        <v>0</v>
      </c>
      <c r="R77" s="26" t="s">
        <v>44</v>
      </c>
    </row>
    <row r="78" spans="1:19" ht="25.5">
      <c r="A78" s="21">
        <f t="shared" si="0"/>
        <v>56</v>
      </c>
      <c r="B78" s="22" t="s">
        <v>159</v>
      </c>
      <c r="C78" s="87" t="s">
        <v>151</v>
      </c>
      <c r="D78" s="87" t="s">
        <v>160</v>
      </c>
      <c r="E78" s="64" t="s">
        <v>61</v>
      </c>
      <c r="F78" s="64">
        <v>60</v>
      </c>
      <c r="G78" s="24"/>
      <c r="H78" s="85"/>
      <c r="I78" s="85"/>
      <c r="J78" s="88"/>
      <c r="K78" s="88"/>
      <c r="L78" s="88"/>
      <c r="M78" s="88"/>
      <c r="N78" s="50"/>
      <c r="O78" s="50"/>
      <c r="P78" s="50">
        <v>0.64</v>
      </c>
      <c r="Q78" s="88">
        <v>0</v>
      </c>
      <c r="R78" s="26" t="s">
        <v>44</v>
      </c>
    </row>
    <row r="79" spans="1:19" s="91" customFormat="1" ht="25.5">
      <c r="A79" s="21">
        <f t="shared" si="0"/>
        <v>57</v>
      </c>
      <c r="B79" s="22" t="s">
        <v>161</v>
      </c>
      <c r="C79" s="87" t="s">
        <v>151</v>
      </c>
      <c r="D79" s="87" t="s">
        <v>162</v>
      </c>
      <c r="E79" s="64" t="s">
        <v>61</v>
      </c>
      <c r="F79" s="64">
        <v>60</v>
      </c>
      <c r="G79" s="24"/>
      <c r="H79" s="85"/>
      <c r="I79" s="85"/>
      <c r="J79" s="88"/>
      <c r="K79" s="88"/>
      <c r="L79" s="88"/>
      <c r="M79" s="88"/>
      <c r="N79" s="50"/>
      <c r="O79" s="50"/>
      <c r="P79" s="50">
        <v>1.55</v>
      </c>
      <c r="Q79" s="88">
        <v>84.75</v>
      </c>
      <c r="R79" s="26" t="s">
        <v>44</v>
      </c>
    </row>
    <row r="80" spans="1:19" ht="51">
      <c r="A80" s="21">
        <f t="shared" si="0"/>
        <v>58</v>
      </c>
      <c r="B80" s="22" t="s">
        <v>163</v>
      </c>
      <c r="C80" s="92" t="s">
        <v>164</v>
      </c>
      <c r="D80" s="93" t="s">
        <v>165</v>
      </c>
      <c r="E80" s="64" t="s">
        <v>61</v>
      </c>
      <c r="F80" s="64">
        <v>60</v>
      </c>
      <c r="H80" s="85"/>
      <c r="I80" s="79"/>
      <c r="J80" s="88"/>
      <c r="K80" s="94"/>
      <c r="L80" s="88"/>
      <c r="M80" s="94"/>
      <c r="N80" s="50"/>
      <c r="O80" s="50"/>
      <c r="P80" s="50">
        <v>0.28000000000000003</v>
      </c>
      <c r="Q80" s="94">
        <v>0</v>
      </c>
      <c r="R80" s="26" t="s">
        <v>44</v>
      </c>
      <c r="S80" s="38"/>
    </row>
    <row r="81" spans="1:19" ht="38.25">
      <c r="A81" s="21">
        <f t="shared" si="0"/>
        <v>59</v>
      </c>
      <c r="B81" s="22" t="s">
        <v>166</v>
      </c>
      <c r="C81" s="92" t="s">
        <v>164</v>
      </c>
      <c r="D81" s="93" t="s">
        <v>167</v>
      </c>
      <c r="E81" s="64" t="s">
        <v>61</v>
      </c>
      <c r="F81" s="64">
        <v>60</v>
      </c>
      <c r="G81" s="24"/>
      <c r="H81" s="79"/>
      <c r="I81" s="85"/>
      <c r="J81" s="94"/>
      <c r="K81" s="88"/>
      <c r="L81" s="94"/>
      <c r="M81" s="88"/>
      <c r="N81" s="50"/>
      <c r="O81" s="50"/>
      <c r="P81" s="50">
        <v>0.57999999999999996</v>
      </c>
      <c r="Q81" s="88">
        <v>0</v>
      </c>
      <c r="R81" s="26" t="s">
        <v>44</v>
      </c>
      <c r="S81" s="38"/>
    </row>
    <row r="82" spans="1:19" ht="38.25">
      <c r="A82" s="21">
        <f t="shared" si="0"/>
        <v>60</v>
      </c>
      <c r="B82" s="22" t="s">
        <v>168</v>
      </c>
      <c r="C82" s="92" t="s">
        <v>164</v>
      </c>
      <c r="D82" s="93" t="s">
        <v>169</v>
      </c>
      <c r="E82" s="64" t="s">
        <v>61</v>
      </c>
      <c r="F82" s="64">
        <v>60</v>
      </c>
      <c r="H82" s="85"/>
      <c r="I82" s="79"/>
      <c r="J82" s="88"/>
      <c r="K82" s="94"/>
      <c r="L82" s="88"/>
      <c r="M82" s="94"/>
      <c r="N82" s="50"/>
      <c r="O82" s="50"/>
      <c r="P82" s="50">
        <v>0.56000000000000005</v>
      </c>
      <c r="Q82" s="94">
        <v>0</v>
      </c>
      <c r="R82" s="26" t="s">
        <v>44</v>
      </c>
      <c r="S82" s="38"/>
    </row>
    <row r="83" spans="1:19" s="91" customFormat="1" ht="63.75">
      <c r="A83" s="21">
        <f t="shared" si="0"/>
        <v>61</v>
      </c>
      <c r="B83" s="22" t="s">
        <v>170</v>
      </c>
      <c r="C83" s="87" t="s">
        <v>171</v>
      </c>
      <c r="D83" s="87" t="s">
        <v>172</v>
      </c>
      <c r="E83" s="64" t="s">
        <v>43</v>
      </c>
      <c r="F83" s="64">
        <v>60</v>
      </c>
      <c r="G83" s="24"/>
      <c r="H83" s="85"/>
      <c r="I83" s="85"/>
      <c r="J83" s="88"/>
      <c r="K83" s="88"/>
      <c r="L83" s="88"/>
      <c r="M83" s="88"/>
      <c r="N83" s="50"/>
      <c r="O83" s="50"/>
      <c r="P83" s="50">
        <v>0.26</v>
      </c>
      <c r="Q83" s="88">
        <v>0</v>
      </c>
      <c r="R83" s="26" t="s">
        <v>44</v>
      </c>
    </row>
    <row r="84" spans="1:19" ht="51">
      <c r="A84" s="21">
        <f t="shared" si="0"/>
        <v>62</v>
      </c>
      <c r="B84" s="22" t="s">
        <v>173</v>
      </c>
      <c r="C84" s="87" t="s">
        <v>171</v>
      </c>
      <c r="D84" s="87" t="s">
        <v>174</v>
      </c>
      <c r="E84" s="64" t="s">
        <v>43</v>
      </c>
      <c r="F84" s="64">
        <v>60</v>
      </c>
      <c r="G84" s="24"/>
      <c r="H84" s="85"/>
      <c r="I84" s="85"/>
      <c r="J84" s="88"/>
      <c r="K84" s="88"/>
      <c r="L84" s="88"/>
      <c r="M84" s="88"/>
      <c r="N84" s="50"/>
      <c r="O84" s="50"/>
      <c r="P84" s="50">
        <v>0.26</v>
      </c>
      <c r="Q84" s="88">
        <v>0</v>
      </c>
      <c r="R84" t="s">
        <v>44</v>
      </c>
    </row>
    <row r="85" spans="1:19" ht="38.25">
      <c r="A85" s="21">
        <f t="shared" si="0"/>
        <v>63</v>
      </c>
      <c r="B85" s="22" t="s">
        <v>175</v>
      </c>
      <c r="C85" s="87" t="s">
        <v>171</v>
      </c>
      <c r="D85" s="87" t="s">
        <v>176</v>
      </c>
      <c r="E85" s="64" t="s">
        <v>43</v>
      </c>
      <c r="F85" s="64">
        <v>60</v>
      </c>
      <c r="G85" s="24"/>
      <c r="H85" s="85"/>
      <c r="I85" s="85"/>
      <c r="J85" s="88"/>
      <c r="K85" s="88"/>
      <c r="L85" s="88"/>
      <c r="M85" s="88"/>
      <c r="N85" s="50"/>
      <c r="O85" s="50"/>
      <c r="P85" s="50">
        <v>0.2</v>
      </c>
      <c r="Q85" s="88">
        <v>0</v>
      </c>
      <c r="R85" s="26" t="s">
        <v>44</v>
      </c>
    </row>
    <row r="86" spans="1:19" ht="102">
      <c r="A86" s="21">
        <f t="shared" si="0"/>
        <v>64</v>
      </c>
      <c r="B86" s="32" t="s">
        <v>177</v>
      </c>
      <c r="C86" s="95" t="s">
        <v>178</v>
      </c>
      <c r="D86" s="95" t="s">
        <v>179</v>
      </c>
      <c r="E86" s="52" t="s">
        <v>180</v>
      </c>
      <c r="F86" s="52">
        <v>20</v>
      </c>
      <c r="G86" s="36"/>
      <c r="H86" s="54"/>
      <c r="I86" s="54"/>
      <c r="J86" s="36">
        <v>0.53</v>
      </c>
      <c r="K86" s="36">
        <v>0.53</v>
      </c>
      <c r="L86" s="36">
        <v>0.53</v>
      </c>
      <c r="M86" s="36">
        <v>0.53</v>
      </c>
      <c r="N86" s="36">
        <v>0.53</v>
      </c>
      <c r="O86" s="36">
        <v>0.53</v>
      </c>
      <c r="P86" s="36">
        <v>0.53</v>
      </c>
      <c r="Q86" s="36">
        <v>0</v>
      </c>
      <c r="R86" s="96"/>
    </row>
    <row r="87" spans="1:19" ht="25.5">
      <c r="A87" s="21">
        <f t="shared" si="0"/>
        <v>65</v>
      </c>
      <c r="B87" s="32" t="s">
        <v>181</v>
      </c>
      <c r="C87" s="95" t="s">
        <v>178</v>
      </c>
      <c r="D87" s="95" t="s">
        <v>182</v>
      </c>
      <c r="E87" s="52" t="s">
        <v>180</v>
      </c>
      <c r="F87" s="52">
        <v>20</v>
      </c>
      <c r="G87" s="36"/>
      <c r="H87" s="54"/>
      <c r="I87" s="54"/>
      <c r="J87" s="36">
        <v>0.55000000000000004</v>
      </c>
      <c r="K87" s="36">
        <v>0.55000000000000004</v>
      </c>
      <c r="L87" s="36">
        <v>0.55000000000000004</v>
      </c>
      <c r="M87" s="36">
        <v>0.55000000000000004</v>
      </c>
      <c r="N87" s="36">
        <v>0.55000000000000004</v>
      </c>
      <c r="O87" s="36">
        <v>0.55000000000000004</v>
      </c>
      <c r="P87" s="36">
        <v>0.55000000000000004</v>
      </c>
      <c r="Q87" s="36">
        <v>0</v>
      </c>
      <c r="R87" s="17"/>
    </row>
    <row r="88" spans="1:19" ht="63.75">
      <c r="A88" s="21">
        <f t="shared" ref="A88:A125" si="1">A87+1</f>
        <v>66</v>
      </c>
      <c r="B88" s="81" t="s">
        <v>183</v>
      </c>
      <c r="C88" s="97" t="s">
        <v>178</v>
      </c>
      <c r="D88" s="97" t="s">
        <v>184</v>
      </c>
      <c r="E88" s="82" t="s">
        <v>180</v>
      </c>
      <c r="F88" s="82">
        <v>20</v>
      </c>
      <c r="G88" s="43"/>
      <c r="H88" s="83"/>
      <c r="I88" s="83"/>
      <c r="J88" s="43">
        <v>0.96</v>
      </c>
      <c r="K88" s="43">
        <v>0.96</v>
      </c>
      <c r="L88" s="43">
        <v>0.96</v>
      </c>
      <c r="M88" s="43">
        <v>0.96</v>
      </c>
      <c r="N88" s="43">
        <v>0.96</v>
      </c>
      <c r="O88" s="43">
        <v>0.96</v>
      </c>
      <c r="P88" s="43">
        <v>0.96</v>
      </c>
      <c r="Q88" s="43">
        <v>0</v>
      </c>
      <c r="R88" s="77"/>
    </row>
    <row r="89" spans="1:19" ht="409.5">
      <c r="A89" s="21">
        <f t="shared" si="1"/>
        <v>67</v>
      </c>
      <c r="B89" s="89" t="s">
        <v>185</v>
      </c>
      <c r="C89" s="87" t="s">
        <v>178</v>
      </c>
      <c r="D89" s="89" t="s">
        <v>186</v>
      </c>
      <c r="E89" s="64" t="s">
        <v>43</v>
      </c>
      <c r="F89" s="64">
        <v>60</v>
      </c>
      <c r="G89" s="24"/>
      <c r="H89" s="85"/>
      <c r="I89" s="85"/>
      <c r="J89" s="50"/>
      <c r="K89" s="50"/>
      <c r="L89" s="50"/>
      <c r="M89" s="50"/>
      <c r="N89" s="24">
        <v>1.54</v>
      </c>
      <c r="O89" s="24">
        <v>1.54</v>
      </c>
      <c r="P89" s="24">
        <v>1.54</v>
      </c>
      <c r="Q89" s="24">
        <v>100</v>
      </c>
      <c r="R89" t="s">
        <v>44</v>
      </c>
    </row>
    <row r="90" spans="1:19" ht="25.5">
      <c r="A90" s="21">
        <f t="shared" si="1"/>
        <v>68</v>
      </c>
      <c r="B90" s="89" t="s">
        <v>187</v>
      </c>
      <c r="C90" s="87" t="s">
        <v>178</v>
      </c>
      <c r="D90" s="89" t="s">
        <v>188</v>
      </c>
      <c r="E90" s="64" t="s">
        <v>43</v>
      </c>
      <c r="F90" s="64">
        <v>60</v>
      </c>
      <c r="G90" s="24"/>
      <c r="H90" s="85"/>
      <c r="I90" s="85"/>
      <c r="J90" s="50"/>
      <c r="K90" s="50"/>
      <c r="L90" s="50"/>
      <c r="M90" s="50"/>
      <c r="N90" s="24">
        <v>0.81</v>
      </c>
      <c r="O90" s="24">
        <v>0.81</v>
      </c>
      <c r="P90" s="24">
        <v>0.81</v>
      </c>
      <c r="Q90" s="24">
        <v>0</v>
      </c>
      <c r="R90" s="26" t="s">
        <v>44</v>
      </c>
    </row>
    <row r="91" spans="1:19" ht="409.5">
      <c r="A91" s="21">
        <f t="shared" si="1"/>
        <v>69</v>
      </c>
      <c r="B91" s="89" t="s">
        <v>189</v>
      </c>
      <c r="C91" s="87" t="s">
        <v>178</v>
      </c>
      <c r="D91" s="89" t="s">
        <v>190</v>
      </c>
      <c r="E91" s="64" t="s">
        <v>43</v>
      </c>
      <c r="F91" s="64">
        <v>60</v>
      </c>
      <c r="G91" s="24"/>
      <c r="H91" s="85"/>
      <c r="I91" s="85"/>
      <c r="J91" s="50"/>
      <c r="K91" s="50"/>
      <c r="L91" s="50"/>
      <c r="M91" s="50"/>
      <c r="N91" s="24">
        <v>1.72</v>
      </c>
      <c r="O91" s="24">
        <v>1.72</v>
      </c>
      <c r="P91" s="24">
        <v>1.72</v>
      </c>
      <c r="Q91" s="24">
        <v>100</v>
      </c>
      <c r="R91" t="s">
        <v>44</v>
      </c>
    </row>
    <row r="92" spans="1:19" ht="25.5">
      <c r="A92" s="21">
        <f t="shared" si="1"/>
        <v>70</v>
      </c>
      <c r="B92" s="89" t="s">
        <v>187</v>
      </c>
      <c r="C92" s="87" t="s">
        <v>178</v>
      </c>
      <c r="D92" s="89" t="s">
        <v>191</v>
      </c>
      <c r="E92" s="64" t="s">
        <v>43</v>
      </c>
      <c r="F92" s="64">
        <v>60</v>
      </c>
      <c r="G92" s="24"/>
      <c r="H92" s="85"/>
      <c r="I92" s="85"/>
      <c r="J92" s="50"/>
      <c r="K92" s="50"/>
      <c r="L92" s="50"/>
      <c r="M92" s="50"/>
      <c r="N92" s="24">
        <v>0.05</v>
      </c>
      <c r="O92" s="24">
        <v>0.05</v>
      </c>
      <c r="P92" s="24">
        <v>0.05</v>
      </c>
      <c r="Q92" s="24">
        <v>0</v>
      </c>
      <c r="R92" s="26" t="s">
        <v>44</v>
      </c>
    </row>
    <row r="93" spans="1:19" ht="102">
      <c r="A93" s="21">
        <f t="shared" si="1"/>
        <v>71</v>
      </c>
      <c r="B93" s="89" t="s">
        <v>192</v>
      </c>
      <c r="C93" s="87" t="s">
        <v>178</v>
      </c>
      <c r="D93" s="89" t="s">
        <v>193</v>
      </c>
      <c r="E93" s="64" t="s">
        <v>43</v>
      </c>
      <c r="F93" s="64">
        <v>60</v>
      </c>
      <c r="G93" s="24"/>
      <c r="H93" s="85"/>
      <c r="I93" s="85"/>
      <c r="J93" s="50"/>
      <c r="K93" s="50"/>
      <c r="L93" s="50"/>
      <c r="M93" s="50"/>
      <c r="N93" s="24">
        <v>1.55</v>
      </c>
      <c r="O93" s="24">
        <v>1.55</v>
      </c>
      <c r="P93" s="24">
        <v>1.55</v>
      </c>
      <c r="Q93" s="24">
        <v>100</v>
      </c>
      <c r="R93" t="s">
        <v>44</v>
      </c>
    </row>
    <row r="94" spans="1:19" ht="409.5">
      <c r="A94" s="21">
        <f t="shared" si="1"/>
        <v>72</v>
      </c>
      <c r="B94" s="89" t="s">
        <v>194</v>
      </c>
      <c r="C94" s="87" t="s">
        <v>178</v>
      </c>
      <c r="D94" s="89" t="s">
        <v>195</v>
      </c>
      <c r="E94" s="64" t="s">
        <v>43</v>
      </c>
      <c r="F94" s="64">
        <v>60</v>
      </c>
      <c r="G94" s="24"/>
      <c r="H94" s="85"/>
      <c r="I94" s="85"/>
      <c r="J94" s="50"/>
      <c r="K94" s="50"/>
      <c r="L94" s="50"/>
      <c r="M94" s="50"/>
      <c r="N94" s="24">
        <v>1.57</v>
      </c>
      <c r="O94" s="24">
        <v>1.57</v>
      </c>
      <c r="P94" s="24">
        <v>1.57</v>
      </c>
      <c r="Q94" s="24">
        <v>100</v>
      </c>
      <c r="R94" s="26" t="s">
        <v>44</v>
      </c>
    </row>
    <row r="95" spans="1:19" ht="409.5">
      <c r="A95" s="21">
        <f t="shared" si="1"/>
        <v>73</v>
      </c>
      <c r="B95" s="89" t="s">
        <v>196</v>
      </c>
      <c r="C95" s="87" t="s">
        <v>178</v>
      </c>
      <c r="D95" s="89" t="s">
        <v>197</v>
      </c>
      <c r="E95" s="64" t="s">
        <v>43</v>
      </c>
      <c r="F95" s="64">
        <v>60</v>
      </c>
      <c r="G95" s="24"/>
      <c r="H95" s="85"/>
      <c r="I95" s="85"/>
      <c r="J95" s="50"/>
      <c r="K95" s="50"/>
      <c r="L95" s="50"/>
      <c r="M95" s="50"/>
      <c r="N95" s="24">
        <v>3.92</v>
      </c>
      <c r="O95" s="24">
        <v>3.92</v>
      </c>
      <c r="P95" s="24">
        <v>3.92</v>
      </c>
      <c r="Q95" s="24">
        <v>100</v>
      </c>
      <c r="R95" t="s">
        <v>44</v>
      </c>
    </row>
    <row r="96" spans="1:19" ht="357">
      <c r="A96" s="21">
        <f t="shared" si="1"/>
        <v>74</v>
      </c>
      <c r="B96" s="89" t="s">
        <v>198</v>
      </c>
      <c r="C96" s="87" t="s">
        <v>178</v>
      </c>
      <c r="D96" s="89" t="s">
        <v>199</v>
      </c>
      <c r="E96" s="64" t="s">
        <v>43</v>
      </c>
      <c r="F96" s="64">
        <v>60</v>
      </c>
      <c r="G96" s="24"/>
      <c r="H96" s="85"/>
      <c r="I96" s="85"/>
      <c r="J96" s="50"/>
      <c r="K96" s="50"/>
      <c r="L96" s="50"/>
      <c r="M96" s="50"/>
      <c r="N96" s="24">
        <v>0.64</v>
      </c>
      <c r="O96" s="24">
        <v>0.64</v>
      </c>
      <c r="P96" s="24">
        <v>0.64</v>
      </c>
      <c r="Q96" s="24">
        <v>100</v>
      </c>
      <c r="R96" t="s">
        <v>44</v>
      </c>
    </row>
    <row r="97" spans="1:19" ht="25.5">
      <c r="A97" s="21">
        <f t="shared" si="1"/>
        <v>75</v>
      </c>
      <c r="B97" s="22" t="s">
        <v>200</v>
      </c>
      <c r="C97" s="90" t="s">
        <v>201</v>
      </c>
      <c r="D97" s="90" t="s">
        <v>202</v>
      </c>
      <c r="E97" s="90" t="s">
        <v>180</v>
      </c>
      <c r="F97" s="90">
        <v>5</v>
      </c>
      <c r="G97" s="24"/>
      <c r="H97" s="98">
        <v>0.36</v>
      </c>
      <c r="I97" s="98">
        <v>0.36</v>
      </c>
      <c r="J97" s="98">
        <v>0.36</v>
      </c>
      <c r="K97" s="98">
        <v>0.36</v>
      </c>
      <c r="L97" s="98">
        <v>0.36</v>
      </c>
      <c r="M97" s="98">
        <v>0.36</v>
      </c>
      <c r="N97" s="98">
        <v>0.36</v>
      </c>
      <c r="O97" s="98">
        <v>0.36</v>
      </c>
      <c r="P97" s="98">
        <v>0.36</v>
      </c>
      <c r="Q97" s="98">
        <v>0</v>
      </c>
      <c r="R97" s="26" t="s">
        <v>44</v>
      </c>
    </row>
    <row r="98" spans="1:19" ht="51">
      <c r="A98" s="21">
        <f t="shared" si="1"/>
        <v>76</v>
      </c>
      <c r="B98" s="22" t="s">
        <v>203</v>
      </c>
      <c r="C98" s="90" t="s">
        <v>201</v>
      </c>
      <c r="D98" s="90" t="s">
        <v>204</v>
      </c>
      <c r="E98" s="90" t="s">
        <v>180</v>
      </c>
      <c r="F98" s="90">
        <v>5</v>
      </c>
      <c r="G98" s="24"/>
      <c r="H98" s="98">
        <v>0.03</v>
      </c>
      <c r="I98" s="98">
        <v>0.03</v>
      </c>
      <c r="J98" s="98">
        <v>0.03</v>
      </c>
      <c r="K98" s="98">
        <v>0.03</v>
      </c>
      <c r="L98" s="98">
        <v>0.03</v>
      </c>
      <c r="M98" s="98">
        <v>0.03</v>
      </c>
      <c r="N98" s="98">
        <v>0.03</v>
      </c>
      <c r="O98" s="98">
        <v>0.03</v>
      </c>
      <c r="P98" s="98">
        <v>0.03</v>
      </c>
      <c r="Q98" s="98">
        <v>0</v>
      </c>
      <c r="R98" t="s">
        <v>44</v>
      </c>
    </row>
    <row r="99" spans="1:19">
      <c r="A99" s="21">
        <f t="shared" si="1"/>
        <v>77</v>
      </c>
      <c r="B99" s="22" t="s">
        <v>205</v>
      </c>
      <c r="C99" s="90" t="s">
        <v>201</v>
      </c>
      <c r="D99" s="90" t="s">
        <v>206</v>
      </c>
      <c r="E99" s="90" t="s">
        <v>180</v>
      </c>
      <c r="F99" s="90">
        <v>5</v>
      </c>
      <c r="G99" s="24"/>
      <c r="H99" s="98">
        <v>0.09</v>
      </c>
      <c r="I99" s="98">
        <v>0.09</v>
      </c>
      <c r="J99" s="98">
        <v>0.09</v>
      </c>
      <c r="K99" s="98">
        <v>0.09</v>
      </c>
      <c r="L99" s="98">
        <v>0.09</v>
      </c>
      <c r="M99" s="98">
        <v>0.09</v>
      </c>
      <c r="N99" s="98">
        <v>0.09</v>
      </c>
      <c r="O99" s="98">
        <v>0.09</v>
      </c>
      <c r="P99" s="98">
        <v>0.09</v>
      </c>
      <c r="Q99" s="98">
        <v>0</v>
      </c>
      <c r="R99" t="s">
        <v>44</v>
      </c>
    </row>
    <row r="100" spans="1:19" ht="25.5">
      <c r="A100" s="21">
        <f t="shared" si="1"/>
        <v>78</v>
      </c>
      <c r="B100" s="22" t="s">
        <v>207</v>
      </c>
      <c r="C100" s="90" t="s">
        <v>201</v>
      </c>
      <c r="D100" s="90" t="s">
        <v>208</v>
      </c>
      <c r="E100" s="90" t="s">
        <v>180</v>
      </c>
      <c r="F100" s="90">
        <v>5</v>
      </c>
      <c r="G100" s="24"/>
      <c r="H100" s="98">
        <v>0.24</v>
      </c>
      <c r="I100" s="98">
        <v>0.24</v>
      </c>
      <c r="J100" s="98">
        <v>0.24</v>
      </c>
      <c r="K100" s="98">
        <v>0.24</v>
      </c>
      <c r="L100" s="98">
        <v>0.24</v>
      </c>
      <c r="M100" s="98">
        <v>0.24</v>
      </c>
      <c r="N100" s="98">
        <v>0.24</v>
      </c>
      <c r="O100" s="98">
        <v>0.24</v>
      </c>
      <c r="P100" s="98">
        <v>0.24</v>
      </c>
      <c r="Q100" s="98">
        <v>0</v>
      </c>
      <c r="R100" t="s">
        <v>44</v>
      </c>
    </row>
    <row r="101" spans="1:19">
      <c r="A101" s="21">
        <f t="shared" si="1"/>
        <v>79</v>
      </c>
      <c r="B101" s="22" t="s">
        <v>209</v>
      </c>
      <c r="C101" s="90" t="s">
        <v>201</v>
      </c>
      <c r="D101" s="90" t="s">
        <v>210</v>
      </c>
      <c r="E101" s="90" t="s">
        <v>180</v>
      </c>
      <c r="F101" s="90">
        <v>5</v>
      </c>
      <c r="G101" s="24"/>
      <c r="H101" s="98">
        <v>0.09</v>
      </c>
      <c r="I101" s="98">
        <v>0.09</v>
      </c>
      <c r="J101" s="98">
        <v>0.09</v>
      </c>
      <c r="K101" s="98">
        <v>0.09</v>
      </c>
      <c r="L101" s="98">
        <v>0.09</v>
      </c>
      <c r="M101" s="98">
        <v>0.09</v>
      </c>
      <c r="N101" s="98">
        <v>0.09</v>
      </c>
      <c r="O101" s="98">
        <v>0.09</v>
      </c>
      <c r="P101" s="98">
        <v>0.09</v>
      </c>
      <c r="Q101" s="98">
        <v>0</v>
      </c>
      <c r="R101" t="s">
        <v>44</v>
      </c>
    </row>
    <row r="102" spans="1:19">
      <c r="A102" s="21">
        <f t="shared" si="1"/>
        <v>80</v>
      </c>
      <c r="B102" s="22" t="s">
        <v>211</v>
      </c>
      <c r="C102" s="90" t="s">
        <v>201</v>
      </c>
      <c r="D102" s="90" t="s">
        <v>212</v>
      </c>
      <c r="E102" s="90" t="s">
        <v>180</v>
      </c>
      <c r="F102" s="90">
        <v>5</v>
      </c>
      <c r="G102" s="24"/>
      <c r="H102" s="98">
        <v>0.45</v>
      </c>
      <c r="I102" s="98">
        <v>0.45</v>
      </c>
      <c r="J102" s="98">
        <v>0.45</v>
      </c>
      <c r="K102" s="98">
        <v>0.45</v>
      </c>
      <c r="L102" s="98">
        <v>0.45</v>
      </c>
      <c r="M102" s="98">
        <v>0.45</v>
      </c>
      <c r="N102" s="98">
        <v>0.45</v>
      </c>
      <c r="O102" s="98">
        <v>0.45</v>
      </c>
      <c r="P102" s="98">
        <v>0.45</v>
      </c>
      <c r="Q102" s="98">
        <v>0</v>
      </c>
      <c r="R102" t="s">
        <v>44</v>
      </c>
    </row>
    <row r="103" spans="1:19" ht="25.5">
      <c r="A103" s="21">
        <f t="shared" si="1"/>
        <v>81</v>
      </c>
      <c r="B103" s="22" t="s">
        <v>213</v>
      </c>
      <c r="C103" s="99" t="s">
        <v>201</v>
      </c>
      <c r="D103" s="99" t="s">
        <v>214</v>
      </c>
      <c r="E103" s="99" t="s">
        <v>180</v>
      </c>
      <c r="F103" s="90">
        <v>5</v>
      </c>
      <c r="G103" s="24"/>
      <c r="H103" s="98">
        <v>0.09</v>
      </c>
      <c r="I103" s="98">
        <v>0.09</v>
      </c>
      <c r="J103" s="98">
        <v>0.09</v>
      </c>
      <c r="K103" s="98">
        <v>0.09</v>
      </c>
      <c r="L103" s="98">
        <v>0.09</v>
      </c>
      <c r="M103" s="98">
        <v>0.09</v>
      </c>
      <c r="N103" s="98">
        <v>0.09</v>
      </c>
      <c r="O103" s="98">
        <v>0.09</v>
      </c>
      <c r="P103" s="98">
        <v>0.09</v>
      </c>
      <c r="Q103" s="98">
        <v>0</v>
      </c>
      <c r="R103" s="26" t="s">
        <v>44</v>
      </c>
    </row>
    <row r="104" spans="1:19" ht="25.5">
      <c r="A104" s="21">
        <f t="shared" si="1"/>
        <v>82</v>
      </c>
      <c r="B104" s="22" t="s">
        <v>215</v>
      </c>
      <c r="C104" s="90" t="s">
        <v>201</v>
      </c>
      <c r="D104" s="90" t="s">
        <v>216</v>
      </c>
      <c r="E104" s="90" t="s">
        <v>180</v>
      </c>
      <c r="F104" s="90">
        <v>5</v>
      </c>
      <c r="G104" s="24"/>
      <c r="H104" s="98">
        <v>0.1</v>
      </c>
      <c r="I104" s="98">
        <v>0.1</v>
      </c>
      <c r="J104" s="98">
        <v>0.1</v>
      </c>
      <c r="K104" s="98">
        <v>0.1</v>
      </c>
      <c r="L104" s="98">
        <v>0.1</v>
      </c>
      <c r="M104" s="98">
        <v>0.1</v>
      </c>
      <c r="N104" s="98">
        <v>0.1</v>
      </c>
      <c r="O104" s="98">
        <v>0.1</v>
      </c>
      <c r="P104" s="98">
        <v>0.1</v>
      </c>
      <c r="Q104" s="98">
        <v>0</v>
      </c>
      <c r="R104" s="26" t="s">
        <v>44</v>
      </c>
    </row>
    <row r="105" spans="1:19" ht="409.5">
      <c r="A105" s="21">
        <f t="shared" si="1"/>
        <v>83</v>
      </c>
      <c r="B105" s="89" t="s">
        <v>217</v>
      </c>
      <c r="C105" s="99" t="s">
        <v>201</v>
      </c>
      <c r="D105" s="89" t="s">
        <v>218</v>
      </c>
      <c r="E105" s="90" t="s">
        <v>43</v>
      </c>
      <c r="F105" s="90">
        <v>60</v>
      </c>
      <c r="G105" s="24"/>
      <c r="H105" s="100"/>
      <c r="I105" s="100"/>
      <c r="J105" s="98"/>
      <c r="K105" s="98"/>
      <c r="L105" s="98"/>
      <c r="M105" s="98"/>
      <c r="N105" s="24">
        <v>1.08</v>
      </c>
      <c r="O105" s="24">
        <v>1.08</v>
      </c>
      <c r="P105" s="24">
        <v>1.08</v>
      </c>
      <c r="Q105" s="24">
        <v>100</v>
      </c>
      <c r="R105" s="26" t="s">
        <v>44</v>
      </c>
    </row>
    <row r="106" spans="1:19" ht="25.5">
      <c r="A106" s="21">
        <f t="shared" si="1"/>
        <v>84</v>
      </c>
      <c r="B106" s="89" t="s">
        <v>219</v>
      </c>
      <c r="C106" s="99" t="s">
        <v>201</v>
      </c>
      <c r="D106" s="89" t="s">
        <v>220</v>
      </c>
      <c r="E106" s="90" t="s">
        <v>43</v>
      </c>
      <c r="F106" s="90">
        <v>60</v>
      </c>
      <c r="G106" s="24"/>
      <c r="H106" s="100"/>
      <c r="I106" s="100"/>
      <c r="J106" s="98"/>
      <c r="K106" s="98"/>
      <c r="L106" s="98"/>
      <c r="M106" s="98"/>
      <c r="N106" s="24">
        <v>0.01</v>
      </c>
      <c r="O106" s="24">
        <v>0.01</v>
      </c>
      <c r="P106" s="24">
        <v>0.01</v>
      </c>
      <c r="Q106" s="24">
        <v>100</v>
      </c>
      <c r="R106" s="26" t="s">
        <v>44</v>
      </c>
    </row>
    <row r="107" spans="1:19" ht="409.5">
      <c r="A107" s="21">
        <f t="shared" si="1"/>
        <v>85</v>
      </c>
      <c r="B107" s="89" t="s">
        <v>221</v>
      </c>
      <c r="C107" s="90" t="s">
        <v>201</v>
      </c>
      <c r="D107" s="89" t="s">
        <v>222</v>
      </c>
      <c r="E107" s="90" t="s">
        <v>43</v>
      </c>
      <c r="F107" s="90">
        <v>60</v>
      </c>
      <c r="G107" s="24"/>
      <c r="H107" s="100"/>
      <c r="I107" s="100"/>
      <c r="J107" s="98"/>
      <c r="K107" s="98"/>
      <c r="L107" s="98"/>
      <c r="M107" s="98"/>
      <c r="N107" s="24">
        <v>1.74</v>
      </c>
      <c r="O107" s="24">
        <v>1.74</v>
      </c>
      <c r="P107" s="24">
        <v>1.74</v>
      </c>
      <c r="Q107" s="24">
        <v>100</v>
      </c>
      <c r="R107" s="26" t="s">
        <v>44</v>
      </c>
    </row>
    <row r="108" spans="1:19" ht="25.5">
      <c r="A108" s="21">
        <f t="shared" si="1"/>
        <v>86</v>
      </c>
      <c r="B108" s="89" t="s">
        <v>223</v>
      </c>
      <c r="C108" s="99" t="s">
        <v>201</v>
      </c>
      <c r="D108" s="89" t="s">
        <v>224</v>
      </c>
      <c r="E108" s="90" t="s">
        <v>43</v>
      </c>
      <c r="F108" s="90">
        <v>60</v>
      </c>
      <c r="G108" s="24"/>
      <c r="H108" s="100"/>
      <c r="I108" s="100"/>
      <c r="J108" s="98"/>
      <c r="K108" s="98"/>
      <c r="L108" s="98"/>
      <c r="M108" s="98"/>
      <c r="N108" s="24">
        <v>0.09</v>
      </c>
      <c r="O108" s="24">
        <v>0.09</v>
      </c>
      <c r="P108" s="24">
        <v>0.09</v>
      </c>
      <c r="Q108" s="24">
        <v>100</v>
      </c>
      <c r="R108" s="26" t="s">
        <v>44</v>
      </c>
    </row>
    <row r="109" spans="1:19" ht="25.5">
      <c r="A109" s="21">
        <f t="shared" si="1"/>
        <v>87</v>
      </c>
      <c r="B109" s="22" t="s">
        <v>225</v>
      </c>
      <c r="C109" s="90" t="s">
        <v>226</v>
      </c>
      <c r="D109" s="90" t="s">
        <v>227</v>
      </c>
      <c r="E109" s="90" t="s">
        <v>180</v>
      </c>
      <c r="F109" s="90">
        <v>5</v>
      </c>
      <c r="G109" s="24"/>
      <c r="H109" s="26">
        <v>0.65</v>
      </c>
      <c r="I109" s="26">
        <v>0.65</v>
      </c>
      <c r="J109" s="26">
        <v>0.65</v>
      </c>
      <c r="K109" s="26">
        <v>0.65</v>
      </c>
      <c r="L109" s="26">
        <v>0.65</v>
      </c>
      <c r="M109" s="26">
        <v>0.65</v>
      </c>
      <c r="N109" s="26">
        <v>0.65</v>
      </c>
      <c r="O109" s="26">
        <v>0.65</v>
      </c>
      <c r="P109" s="26">
        <v>0.65</v>
      </c>
      <c r="Q109" s="26">
        <v>0</v>
      </c>
      <c r="R109" s="26" t="s">
        <v>44</v>
      </c>
    </row>
    <row r="110" spans="1:19">
      <c r="A110" s="21">
        <f t="shared" si="1"/>
        <v>88</v>
      </c>
      <c r="B110" s="65" t="s">
        <v>228</v>
      </c>
      <c r="C110" s="101" t="s">
        <v>226</v>
      </c>
      <c r="D110" s="101" t="s">
        <v>229</v>
      </c>
      <c r="E110" s="66" t="s">
        <v>180</v>
      </c>
      <c r="F110" s="66">
        <v>20</v>
      </c>
      <c r="G110" s="102"/>
      <c r="H110" s="69"/>
      <c r="I110" s="69"/>
      <c r="J110" s="102">
        <v>0.81</v>
      </c>
      <c r="K110" s="102">
        <v>0.81</v>
      </c>
      <c r="L110" s="102">
        <v>0.81</v>
      </c>
      <c r="M110" s="102">
        <v>0.81</v>
      </c>
      <c r="N110" s="102">
        <v>0.81</v>
      </c>
      <c r="O110" s="102">
        <v>0.81</v>
      </c>
      <c r="P110" s="102">
        <v>0.81</v>
      </c>
      <c r="Q110" s="102">
        <v>0</v>
      </c>
      <c r="R110" s="71"/>
    </row>
    <row r="111" spans="1:19" ht="25.5">
      <c r="A111" s="21">
        <f t="shared" ref="A111:A112" si="2">A110+1</f>
        <v>89</v>
      </c>
      <c r="B111" s="103" t="s">
        <v>230</v>
      </c>
      <c r="C111" s="101" t="s">
        <v>226</v>
      </c>
      <c r="D111" s="101" t="s">
        <v>231</v>
      </c>
      <c r="E111" s="66" t="s">
        <v>180</v>
      </c>
      <c r="F111" s="66">
        <v>20</v>
      </c>
      <c r="G111" s="104"/>
      <c r="H111" s="105"/>
      <c r="I111" s="105"/>
      <c r="J111" s="104">
        <v>0.11</v>
      </c>
      <c r="K111" s="104">
        <v>0.11</v>
      </c>
      <c r="L111" s="104">
        <v>0.11</v>
      </c>
      <c r="M111" s="104">
        <v>0.11</v>
      </c>
      <c r="N111" s="104">
        <v>0.11</v>
      </c>
      <c r="O111" s="104">
        <v>0.11</v>
      </c>
      <c r="P111" s="104">
        <v>0.11</v>
      </c>
      <c r="Q111" s="106">
        <v>0</v>
      </c>
      <c r="R111" s="26" t="s">
        <v>44</v>
      </c>
      <c r="S111" s="57" t="s">
        <v>57</v>
      </c>
    </row>
    <row r="112" spans="1:19">
      <c r="A112" s="21">
        <f t="shared" si="2"/>
        <v>90</v>
      </c>
      <c r="B112" s="81" t="s">
        <v>232</v>
      </c>
      <c r="C112" s="97" t="s">
        <v>226</v>
      </c>
      <c r="D112" s="97" t="s">
        <v>233</v>
      </c>
      <c r="E112" s="82" t="s">
        <v>180</v>
      </c>
      <c r="F112" s="82">
        <v>20</v>
      </c>
      <c r="G112" s="43"/>
      <c r="H112" s="83"/>
      <c r="I112" s="83"/>
      <c r="J112" s="43">
        <v>0.6</v>
      </c>
      <c r="K112" s="43">
        <v>0.6</v>
      </c>
      <c r="L112" s="43">
        <v>0.6</v>
      </c>
      <c r="M112" s="43">
        <v>0.6</v>
      </c>
      <c r="N112" s="43">
        <v>0.6</v>
      </c>
      <c r="O112" s="43">
        <v>0.6</v>
      </c>
      <c r="P112" s="43">
        <v>0.6</v>
      </c>
      <c r="Q112" s="43">
        <v>0</v>
      </c>
      <c r="R112" s="71"/>
    </row>
    <row r="113" spans="1:19" ht="25.5">
      <c r="A113" s="21">
        <f t="shared" si="1"/>
        <v>91</v>
      </c>
      <c r="B113" s="22" t="s">
        <v>234</v>
      </c>
      <c r="C113" s="90" t="s">
        <v>226</v>
      </c>
      <c r="D113" s="90" t="s">
        <v>235</v>
      </c>
      <c r="E113" s="90" t="s">
        <v>180</v>
      </c>
      <c r="F113" s="90">
        <v>5</v>
      </c>
      <c r="G113" s="24"/>
      <c r="H113" s="26">
        <v>0.61</v>
      </c>
      <c r="I113" s="26">
        <v>0.61</v>
      </c>
      <c r="J113" s="26">
        <v>0.61</v>
      </c>
      <c r="K113" s="26">
        <v>0.61</v>
      </c>
      <c r="L113" s="26">
        <v>0.61</v>
      </c>
      <c r="M113" s="26">
        <v>0.61</v>
      </c>
      <c r="N113" s="26">
        <v>0.61</v>
      </c>
      <c r="O113" s="26">
        <v>0.61</v>
      </c>
      <c r="P113" s="26">
        <v>0.61</v>
      </c>
      <c r="Q113" s="26">
        <v>0</v>
      </c>
      <c r="R113" s="26" t="s">
        <v>44</v>
      </c>
    </row>
    <row r="114" spans="1:19" ht="63.75">
      <c r="A114" s="21">
        <f t="shared" si="1"/>
        <v>92</v>
      </c>
      <c r="B114" s="65" t="s">
        <v>236</v>
      </c>
      <c r="C114" s="101" t="s">
        <v>226</v>
      </c>
      <c r="D114" s="101" t="s">
        <v>237</v>
      </c>
      <c r="E114" s="66" t="s">
        <v>180</v>
      </c>
      <c r="F114" s="66">
        <v>20</v>
      </c>
      <c r="G114" s="102"/>
      <c r="H114" s="69"/>
      <c r="I114" s="69"/>
      <c r="J114" s="102">
        <v>0.81</v>
      </c>
      <c r="K114" s="102">
        <v>0.81</v>
      </c>
      <c r="L114" s="102">
        <v>0.81</v>
      </c>
      <c r="M114" s="102">
        <v>0.81</v>
      </c>
      <c r="N114" s="102">
        <v>0.81</v>
      </c>
      <c r="O114" s="102">
        <v>0.81</v>
      </c>
      <c r="P114" s="102">
        <v>0.81</v>
      </c>
      <c r="Q114" s="102">
        <v>0</v>
      </c>
      <c r="R114" s="96"/>
    </row>
    <row r="115" spans="1:19">
      <c r="A115" s="21">
        <f t="shared" si="1"/>
        <v>93</v>
      </c>
      <c r="B115" s="32" t="s">
        <v>238</v>
      </c>
      <c r="C115" s="95" t="s">
        <v>226</v>
      </c>
      <c r="D115" s="95" t="s">
        <v>239</v>
      </c>
      <c r="E115" s="52" t="s">
        <v>180</v>
      </c>
      <c r="F115" s="52">
        <v>20</v>
      </c>
      <c r="G115" s="36"/>
      <c r="H115" s="54"/>
      <c r="I115" s="54"/>
      <c r="J115" s="36">
        <v>1</v>
      </c>
      <c r="K115" s="36">
        <v>1</v>
      </c>
      <c r="L115" s="36">
        <v>1</v>
      </c>
      <c r="M115" s="36">
        <v>1</v>
      </c>
      <c r="N115" s="36">
        <v>1</v>
      </c>
      <c r="O115" s="36">
        <v>1</v>
      </c>
      <c r="P115" s="36">
        <v>1</v>
      </c>
      <c r="Q115" s="36">
        <v>0</v>
      </c>
      <c r="R115" s="17"/>
    </row>
    <row r="116" spans="1:19">
      <c r="A116" s="47">
        <f t="shared" si="1"/>
        <v>94</v>
      </c>
      <c r="B116" s="81" t="s">
        <v>240</v>
      </c>
      <c r="C116" s="97" t="s">
        <v>226</v>
      </c>
      <c r="D116" s="97" t="s">
        <v>241</v>
      </c>
      <c r="E116" s="82" t="s">
        <v>180</v>
      </c>
      <c r="F116" s="82">
        <v>20</v>
      </c>
      <c r="G116" s="43"/>
      <c r="H116" s="83"/>
      <c r="I116" s="83"/>
      <c r="J116" s="43">
        <v>1.17</v>
      </c>
      <c r="K116" s="43">
        <v>1.17</v>
      </c>
      <c r="L116" s="43">
        <v>1.17</v>
      </c>
      <c r="M116" s="43">
        <v>1.17</v>
      </c>
      <c r="N116" s="43">
        <v>1.17</v>
      </c>
      <c r="O116" s="43">
        <v>1.17</v>
      </c>
      <c r="P116" s="43">
        <v>1.17</v>
      </c>
      <c r="Q116" s="43">
        <v>0</v>
      </c>
      <c r="R116" s="77"/>
    </row>
    <row r="117" spans="1:19" ht="25.5">
      <c r="A117" s="47">
        <f t="shared" ref="A117:A118" si="3">A116+1</f>
        <v>95</v>
      </c>
      <c r="B117" s="32" t="s">
        <v>242</v>
      </c>
      <c r="C117" s="95" t="s">
        <v>226</v>
      </c>
      <c r="D117" s="95" t="s">
        <v>243</v>
      </c>
      <c r="E117" s="52" t="s">
        <v>180</v>
      </c>
      <c r="F117" s="52">
        <v>20</v>
      </c>
      <c r="G117" s="36"/>
      <c r="H117" s="54"/>
      <c r="I117" s="54"/>
      <c r="J117" s="36">
        <v>0.25</v>
      </c>
      <c r="K117" s="36">
        <v>0.25</v>
      </c>
      <c r="L117" s="36">
        <v>0.25</v>
      </c>
      <c r="M117" s="36">
        <v>0.25</v>
      </c>
      <c r="N117" s="36">
        <v>0.25</v>
      </c>
      <c r="O117" s="36">
        <v>0.25</v>
      </c>
      <c r="P117" s="36">
        <v>0.25</v>
      </c>
      <c r="Q117" s="107">
        <v>0</v>
      </c>
      <c r="R117" s="26" t="s">
        <v>44</v>
      </c>
      <c r="S117" s="57"/>
    </row>
    <row r="118" spans="1:19" ht="38.25">
      <c r="A118" s="47">
        <f t="shared" si="3"/>
        <v>96</v>
      </c>
      <c r="B118" s="108" t="s">
        <v>244</v>
      </c>
      <c r="C118" s="109" t="s">
        <v>226</v>
      </c>
      <c r="D118" s="108" t="s">
        <v>245</v>
      </c>
      <c r="E118" s="110" t="s">
        <v>43</v>
      </c>
      <c r="F118" s="110">
        <v>60</v>
      </c>
      <c r="G118" s="61"/>
      <c r="H118" s="62"/>
      <c r="I118" s="62"/>
      <c r="J118" s="63"/>
      <c r="K118" s="63"/>
      <c r="L118" s="63"/>
      <c r="M118" s="63"/>
      <c r="N118" s="61">
        <v>0.2</v>
      </c>
      <c r="O118" s="61">
        <v>0.2</v>
      </c>
      <c r="P118" s="61">
        <v>0.2</v>
      </c>
      <c r="Q118" s="61">
        <v>100</v>
      </c>
      <c r="R118" s="26" t="s">
        <v>44</v>
      </c>
    </row>
    <row r="119" spans="1:19" ht="25.5">
      <c r="A119" s="21">
        <f t="shared" si="1"/>
        <v>97</v>
      </c>
      <c r="B119" s="89" t="s">
        <v>246</v>
      </c>
      <c r="C119" s="87" t="s">
        <v>226</v>
      </c>
      <c r="D119" s="89" t="s">
        <v>247</v>
      </c>
      <c r="E119" s="90" t="s">
        <v>43</v>
      </c>
      <c r="F119" s="90">
        <v>60</v>
      </c>
      <c r="G119" s="24"/>
      <c r="H119" s="85"/>
      <c r="I119" s="85"/>
      <c r="J119" s="50"/>
      <c r="K119" s="50"/>
      <c r="L119" s="50"/>
      <c r="M119" s="50"/>
      <c r="N119" s="24">
        <v>0.16</v>
      </c>
      <c r="O119" s="24">
        <v>0.16</v>
      </c>
      <c r="P119" s="24">
        <v>0.16</v>
      </c>
      <c r="Q119" s="24">
        <v>100</v>
      </c>
      <c r="R119" s="26" t="s">
        <v>44</v>
      </c>
    </row>
    <row r="120" spans="1:19" ht="408">
      <c r="A120" s="21">
        <f t="shared" si="1"/>
        <v>98</v>
      </c>
      <c r="B120" s="89" t="s">
        <v>248</v>
      </c>
      <c r="C120" s="87" t="s">
        <v>226</v>
      </c>
      <c r="D120" s="89" t="s">
        <v>249</v>
      </c>
      <c r="E120" s="90" t="s">
        <v>43</v>
      </c>
      <c r="F120" s="90">
        <v>60</v>
      </c>
      <c r="G120" s="24"/>
      <c r="H120" s="85"/>
      <c r="I120" s="85"/>
      <c r="J120" s="50"/>
      <c r="K120" s="50"/>
      <c r="L120" s="50"/>
      <c r="M120" s="50"/>
      <c r="N120" s="24">
        <v>0.3</v>
      </c>
      <c r="O120" s="24">
        <v>0.3</v>
      </c>
      <c r="P120" s="24">
        <v>0.3</v>
      </c>
      <c r="Q120" s="24">
        <v>100</v>
      </c>
      <c r="R120" s="26" t="s">
        <v>44</v>
      </c>
    </row>
    <row r="121" spans="1:19" ht="51">
      <c r="A121" s="21">
        <f t="shared" si="1"/>
        <v>99</v>
      </c>
      <c r="B121" s="22" t="s">
        <v>250</v>
      </c>
      <c r="C121" s="87" t="s">
        <v>251</v>
      </c>
      <c r="D121" s="87" t="s">
        <v>252</v>
      </c>
      <c r="E121" s="64" t="s">
        <v>61</v>
      </c>
      <c r="F121" s="64">
        <v>60</v>
      </c>
      <c r="G121" s="24"/>
      <c r="H121" s="85"/>
      <c r="I121" s="85"/>
      <c r="J121" s="24"/>
      <c r="K121" s="24"/>
      <c r="L121" s="24"/>
      <c r="M121" s="24"/>
      <c r="N121" s="50"/>
      <c r="O121" s="50"/>
      <c r="P121" s="50">
        <v>0.15</v>
      </c>
      <c r="Q121" s="24">
        <v>0</v>
      </c>
      <c r="R121" s="26" t="s">
        <v>44</v>
      </c>
    </row>
    <row r="122" spans="1:19" ht="51">
      <c r="A122" s="21">
        <f t="shared" si="1"/>
        <v>100</v>
      </c>
      <c r="B122" s="22" t="s">
        <v>253</v>
      </c>
      <c r="C122" s="87" t="s">
        <v>251</v>
      </c>
      <c r="D122" s="87" t="s">
        <v>254</v>
      </c>
      <c r="E122" s="64" t="s">
        <v>61</v>
      </c>
      <c r="F122" s="64">
        <v>60</v>
      </c>
      <c r="G122" s="24"/>
      <c r="H122" s="85"/>
      <c r="I122" s="85"/>
      <c r="J122" s="24"/>
      <c r="K122" s="24"/>
      <c r="L122" s="24"/>
      <c r="M122" s="24"/>
      <c r="N122" s="50"/>
      <c r="O122" s="50"/>
      <c r="P122" s="50">
        <v>0.68</v>
      </c>
      <c r="Q122" s="24">
        <v>0</v>
      </c>
      <c r="R122" s="26" t="s">
        <v>44</v>
      </c>
    </row>
    <row r="123" spans="1:19" ht="63.75">
      <c r="A123" s="21">
        <f t="shared" si="1"/>
        <v>101</v>
      </c>
      <c r="B123" s="22" t="s">
        <v>255</v>
      </c>
      <c r="C123" s="87" t="s">
        <v>251</v>
      </c>
      <c r="D123" s="87" t="s">
        <v>256</v>
      </c>
      <c r="E123" s="64" t="s">
        <v>61</v>
      </c>
      <c r="F123" s="64">
        <v>60</v>
      </c>
      <c r="G123" s="24"/>
      <c r="H123" s="85"/>
      <c r="I123" s="85"/>
      <c r="J123" s="24"/>
      <c r="K123" s="24"/>
      <c r="L123" s="24"/>
      <c r="M123" s="24"/>
      <c r="N123" s="50"/>
      <c r="O123" s="50"/>
      <c r="P123" s="50">
        <v>0.68</v>
      </c>
      <c r="Q123" s="24">
        <v>0</v>
      </c>
      <c r="R123" s="26" t="s">
        <v>44</v>
      </c>
    </row>
    <row r="124" spans="1:19" ht="25.5">
      <c r="A124" s="21">
        <f t="shared" si="1"/>
        <v>102</v>
      </c>
      <c r="B124" s="22" t="s">
        <v>257</v>
      </c>
      <c r="C124" s="87" t="s">
        <v>251</v>
      </c>
      <c r="D124" s="87" t="s">
        <v>258</v>
      </c>
      <c r="E124" s="64" t="s">
        <v>61</v>
      </c>
      <c r="F124" s="64">
        <v>60</v>
      </c>
      <c r="G124" s="24"/>
      <c r="H124" s="85"/>
      <c r="I124" s="85"/>
      <c r="J124" s="24"/>
      <c r="K124" s="24"/>
      <c r="L124" s="24"/>
      <c r="M124" s="24"/>
      <c r="N124" s="50"/>
      <c r="O124" s="50"/>
      <c r="P124" s="50">
        <v>0.14000000000000001</v>
      </c>
      <c r="Q124" s="24">
        <v>0</v>
      </c>
      <c r="R124" s="26" t="s">
        <v>44</v>
      </c>
    </row>
    <row r="125" spans="1:19" ht="25.5">
      <c r="A125" s="21">
        <f t="shared" si="1"/>
        <v>103</v>
      </c>
      <c r="B125" s="22" t="s">
        <v>259</v>
      </c>
      <c r="C125" s="87" t="s">
        <v>251</v>
      </c>
      <c r="D125" s="87" t="s">
        <v>260</v>
      </c>
      <c r="E125" s="64" t="s">
        <v>61</v>
      </c>
      <c r="F125" s="64">
        <v>60</v>
      </c>
      <c r="G125" s="24"/>
      <c r="H125" s="85"/>
      <c r="I125" s="85"/>
      <c r="J125" s="24"/>
      <c r="K125" s="24"/>
      <c r="L125" s="24"/>
      <c r="M125" s="24"/>
      <c r="N125" s="50"/>
      <c r="O125" s="50"/>
      <c r="P125" s="50">
        <v>0.1</v>
      </c>
      <c r="Q125" s="24">
        <v>0</v>
      </c>
      <c r="R125" s="26" t="s">
        <v>44</v>
      </c>
    </row>
    <row r="126" spans="1:19" ht="25.5">
      <c r="A126" s="21">
        <f t="shared" ref="A126:A189" si="4">A125+1</f>
        <v>104</v>
      </c>
      <c r="B126" s="22" t="s">
        <v>261</v>
      </c>
      <c r="C126" s="87" t="s">
        <v>262</v>
      </c>
      <c r="D126" s="87" t="s">
        <v>263</v>
      </c>
      <c r="E126" s="64" t="s">
        <v>61</v>
      </c>
      <c r="F126" s="64">
        <v>60</v>
      </c>
      <c r="H126" s="85"/>
      <c r="I126" s="79"/>
      <c r="J126" s="24"/>
      <c r="L126" s="24"/>
      <c r="N126" s="50"/>
      <c r="O126" s="50"/>
      <c r="P126" s="50">
        <v>0.13</v>
      </c>
      <c r="Q126" s="2">
        <v>0</v>
      </c>
      <c r="R126" s="26" t="s">
        <v>44</v>
      </c>
      <c r="S126" s="38"/>
    </row>
    <row r="127" spans="1:19" ht="25.5">
      <c r="A127" s="21">
        <f t="shared" si="4"/>
        <v>105</v>
      </c>
      <c r="B127" s="22" t="s">
        <v>264</v>
      </c>
      <c r="C127" s="87" t="s">
        <v>262</v>
      </c>
      <c r="D127" s="87" t="s">
        <v>265</v>
      </c>
      <c r="E127" s="64" t="s">
        <v>61</v>
      </c>
      <c r="F127" s="64">
        <v>60</v>
      </c>
      <c r="G127" s="24"/>
      <c r="H127" s="79"/>
      <c r="I127" s="85"/>
      <c r="K127" s="24"/>
      <c r="M127" s="24"/>
      <c r="N127" s="50"/>
      <c r="O127" s="50"/>
      <c r="P127" s="50">
        <v>0.57999999999999996</v>
      </c>
      <c r="Q127" s="24">
        <v>0</v>
      </c>
      <c r="R127" s="26" t="s">
        <v>44</v>
      </c>
      <c r="S127" s="38"/>
    </row>
    <row r="128" spans="1:19" ht="25.5">
      <c r="A128" s="21">
        <f t="shared" si="4"/>
        <v>106</v>
      </c>
      <c r="B128" s="22" t="s">
        <v>266</v>
      </c>
      <c r="C128" s="87" t="s">
        <v>262</v>
      </c>
      <c r="D128" s="87" t="s">
        <v>267</v>
      </c>
      <c r="E128" s="64" t="s">
        <v>61</v>
      </c>
      <c r="F128" s="64">
        <v>60</v>
      </c>
      <c r="G128" s="24"/>
      <c r="H128" s="85"/>
      <c r="I128" s="85"/>
      <c r="J128" s="24"/>
      <c r="K128" s="24"/>
      <c r="L128" s="24"/>
      <c r="M128" s="24"/>
      <c r="N128" s="50"/>
      <c r="O128" s="50"/>
      <c r="P128" s="50">
        <v>0.2</v>
      </c>
      <c r="Q128" s="24">
        <v>0</v>
      </c>
      <c r="R128" s="26" t="s">
        <v>44</v>
      </c>
    </row>
    <row r="129" spans="1:19" ht="25.5">
      <c r="A129" s="21">
        <f t="shared" si="4"/>
        <v>107</v>
      </c>
      <c r="B129" s="22" t="s">
        <v>268</v>
      </c>
      <c r="C129" s="87" t="s">
        <v>269</v>
      </c>
      <c r="D129" s="87" t="s">
        <v>270</v>
      </c>
      <c r="E129" s="64" t="s">
        <v>61</v>
      </c>
      <c r="F129" s="64">
        <v>60</v>
      </c>
      <c r="G129" s="24"/>
      <c r="H129" s="85"/>
      <c r="I129" s="85"/>
      <c r="J129" s="24"/>
      <c r="K129" s="24"/>
      <c r="L129" s="24"/>
      <c r="M129" s="24"/>
      <c r="N129" s="50"/>
      <c r="O129" s="50"/>
      <c r="P129" s="50">
        <v>0.15</v>
      </c>
      <c r="Q129" s="24">
        <v>0</v>
      </c>
      <c r="R129" s="26" t="s">
        <v>44</v>
      </c>
    </row>
    <row r="130" spans="1:19" ht="51">
      <c r="A130" s="21">
        <f t="shared" si="4"/>
        <v>108</v>
      </c>
      <c r="B130" s="22" t="s">
        <v>271</v>
      </c>
      <c r="C130" s="87" t="s">
        <v>269</v>
      </c>
      <c r="D130" s="87" t="s">
        <v>272</v>
      </c>
      <c r="E130" s="64" t="s">
        <v>61</v>
      </c>
      <c r="F130" s="64">
        <v>60</v>
      </c>
      <c r="G130" s="24"/>
      <c r="H130" s="85"/>
      <c r="I130" s="85"/>
      <c r="J130" s="24"/>
      <c r="K130" s="24"/>
      <c r="L130" s="24"/>
      <c r="M130" s="24"/>
      <c r="N130" s="50"/>
      <c r="O130" s="50"/>
      <c r="P130" s="50">
        <v>0.24</v>
      </c>
      <c r="Q130" s="24">
        <v>0</v>
      </c>
      <c r="R130" s="26" t="s">
        <v>44</v>
      </c>
    </row>
    <row r="131" spans="1:19" ht="38.25">
      <c r="A131" s="21">
        <f t="shared" si="4"/>
        <v>109</v>
      </c>
      <c r="B131" s="22" t="s">
        <v>273</v>
      </c>
      <c r="C131" s="87" t="s">
        <v>274</v>
      </c>
      <c r="D131" s="87" t="s">
        <v>169</v>
      </c>
      <c r="E131" s="64" t="s">
        <v>61</v>
      </c>
      <c r="F131" s="64">
        <v>60</v>
      </c>
      <c r="H131" s="85"/>
      <c r="I131" s="79"/>
      <c r="J131" s="24"/>
      <c r="L131" s="24"/>
      <c r="N131" s="50"/>
      <c r="O131" s="50"/>
      <c r="P131" s="50">
        <v>0.12</v>
      </c>
      <c r="Q131" s="2">
        <v>0</v>
      </c>
      <c r="R131" s="26" t="s">
        <v>44</v>
      </c>
      <c r="S131" s="38"/>
    </row>
    <row r="132" spans="1:19" ht="25.5">
      <c r="A132" s="21">
        <f t="shared" si="4"/>
        <v>110</v>
      </c>
      <c r="B132" s="22" t="s">
        <v>275</v>
      </c>
      <c r="C132" s="87" t="s">
        <v>274</v>
      </c>
      <c r="D132" s="87" t="s">
        <v>276</v>
      </c>
      <c r="E132" s="64" t="s">
        <v>61</v>
      </c>
      <c r="F132" s="64">
        <v>60</v>
      </c>
      <c r="G132" s="24"/>
      <c r="H132" s="79"/>
      <c r="I132" s="85"/>
      <c r="K132" s="24"/>
      <c r="M132" s="24"/>
      <c r="N132" s="50"/>
      <c r="O132" s="50"/>
      <c r="P132" s="50">
        <v>0.51</v>
      </c>
      <c r="Q132" s="24">
        <v>0</v>
      </c>
      <c r="R132" s="26" t="s">
        <v>44</v>
      </c>
      <c r="S132" s="38"/>
    </row>
    <row r="133" spans="1:19" ht="25.5">
      <c r="A133" s="21">
        <f t="shared" si="4"/>
        <v>111</v>
      </c>
      <c r="B133" s="22" t="s">
        <v>277</v>
      </c>
      <c r="C133" s="87" t="s">
        <v>278</v>
      </c>
      <c r="D133" s="87" t="s">
        <v>279</v>
      </c>
      <c r="E133" s="64" t="s">
        <v>61</v>
      </c>
      <c r="F133" s="64">
        <v>60</v>
      </c>
      <c r="H133" s="85"/>
      <c r="I133" s="79"/>
      <c r="J133" s="24"/>
      <c r="L133" s="24"/>
      <c r="N133" s="50"/>
      <c r="O133" s="50"/>
      <c r="P133" s="50">
        <v>1.88</v>
      </c>
      <c r="Q133" s="2">
        <v>0</v>
      </c>
      <c r="R133" s="26" t="s">
        <v>44</v>
      </c>
      <c r="S133" s="38"/>
    </row>
    <row r="134" spans="1:19" ht="25.5">
      <c r="A134" s="21">
        <f t="shared" si="4"/>
        <v>112</v>
      </c>
      <c r="B134" s="22" t="s">
        <v>280</v>
      </c>
      <c r="C134" s="64" t="s">
        <v>281</v>
      </c>
      <c r="D134" s="64" t="s">
        <v>282</v>
      </c>
      <c r="E134" s="64" t="s">
        <v>43</v>
      </c>
      <c r="F134" s="64">
        <v>20</v>
      </c>
      <c r="G134" s="24"/>
      <c r="H134" s="85"/>
      <c r="I134" s="85"/>
      <c r="J134" s="50">
        <v>0.24</v>
      </c>
      <c r="K134" s="50">
        <v>0.24</v>
      </c>
      <c r="L134" s="50">
        <v>0.24</v>
      </c>
      <c r="M134" s="50">
        <v>0.24</v>
      </c>
      <c r="N134" s="50">
        <v>0.24</v>
      </c>
      <c r="O134" s="50">
        <v>0.24</v>
      </c>
      <c r="P134" s="50">
        <v>0.24</v>
      </c>
      <c r="Q134" s="50">
        <v>0</v>
      </c>
      <c r="R134" s="26" t="s">
        <v>44</v>
      </c>
    </row>
    <row r="135" spans="1:19" ht="25.5">
      <c r="A135" s="21">
        <f t="shared" si="4"/>
        <v>113</v>
      </c>
      <c r="B135" s="22" t="s">
        <v>283</v>
      </c>
      <c r="C135" s="64" t="s">
        <v>281</v>
      </c>
      <c r="D135" s="64" t="s">
        <v>284</v>
      </c>
      <c r="E135" s="64" t="s">
        <v>43</v>
      </c>
      <c r="F135" s="64">
        <v>20</v>
      </c>
      <c r="G135" s="24"/>
      <c r="H135" s="85"/>
      <c r="I135" s="85"/>
      <c r="J135" s="50">
        <v>0.15</v>
      </c>
      <c r="K135" s="50">
        <v>0.15</v>
      </c>
      <c r="L135" s="50">
        <v>0.15</v>
      </c>
      <c r="M135" s="50">
        <v>0.15</v>
      </c>
      <c r="N135" s="50">
        <v>0.15</v>
      </c>
      <c r="O135" s="50">
        <v>0.15</v>
      </c>
      <c r="P135" s="50">
        <v>0.15</v>
      </c>
      <c r="Q135" s="50">
        <v>0</v>
      </c>
      <c r="R135" s="26" t="s">
        <v>44</v>
      </c>
    </row>
    <row r="136" spans="1:19" ht="25.5">
      <c r="A136" s="21">
        <f t="shared" si="4"/>
        <v>114</v>
      </c>
      <c r="B136" s="22" t="s">
        <v>285</v>
      </c>
      <c r="C136" s="64" t="s">
        <v>281</v>
      </c>
      <c r="D136" s="64" t="s">
        <v>286</v>
      </c>
      <c r="E136" s="64" t="s">
        <v>43</v>
      </c>
      <c r="F136" s="64">
        <v>20</v>
      </c>
      <c r="G136" s="24"/>
      <c r="H136" s="85"/>
      <c r="I136" s="85"/>
      <c r="J136" s="50">
        <v>0.05</v>
      </c>
      <c r="K136" s="50">
        <v>0.05</v>
      </c>
      <c r="L136" s="50">
        <v>0.05</v>
      </c>
      <c r="M136" s="50">
        <v>0.05</v>
      </c>
      <c r="N136" s="50">
        <v>0.05</v>
      </c>
      <c r="O136" s="50">
        <v>0.05</v>
      </c>
      <c r="P136" s="50">
        <v>0.05</v>
      </c>
      <c r="Q136" s="50">
        <v>0</v>
      </c>
      <c r="R136" s="26" t="s">
        <v>44</v>
      </c>
    </row>
    <row r="137" spans="1:19">
      <c r="A137" s="21">
        <f t="shared" si="4"/>
        <v>115</v>
      </c>
      <c r="B137" s="65" t="s">
        <v>287</v>
      </c>
      <c r="C137" s="66" t="s">
        <v>288</v>
      </c>
      <c r="D137" s="66" t="s">
        <v>289</v>
      </c>
      <c r="E137" s="66" t="s">
        <v>43</v>
      </c>
      <c r="F137" s="66">
        <v>20</v>
      </c>
      <c r="G137" s="102"/>
      <c r="H137" s="69"/>
      <c r="I137" s="69"/>
      <c r="J137" s="70">
        <v>0.36</v>
      </c>
      <c r="K137" s="70">
        <v>0.36</v>
      </c>
      <c r="L137" s="70">
        <v>0.36</v>
      </c>
      <c r="M137" s="70">
        <v>0.36</v>
      </c>
      <c r="N137" s="70">
        <v>0.36</v>
      </c>
      <c r="O137" s="70">
        <v>0.36</v>
      </c>
      <c r="P137" s="70">
        <v>0.36</v>
      </c>
      <c r="Q137" s="70">
        <v>0</v>
      </c>
      <c r="R137" s="96"/>
    </row>
    <row r="138" spans="1:19">
      <c r="A138" s="21">
        <f t="shared" si="4"/>
        <v>116</v>
      </c>
      <c r="B138" s="32" t="s">
        <v>290</v>
      </c>
      <c r="C138" s="52" t="s">
        <v>288</v>
      </c>
      <c r="D138" s="52" t="s">
        <v>291</v>
      </c>
      <c r="E138" s="52" t="s">
        <v>43</v>
      </c>
      <c r="F138" s="52">
        <v>20</v>
      </c>
      <c r="G138" s="36"/>
      <c r="H138" s="54"/>
      <c r="I138" s="54"/>
      <c r="J138" s="55">
        <v>0.12</v>
      </c>
      <c r="K138" s="55">
        <v>0.12</v>
      </c>
      <c r="L138" s="55">
        <v>0.12</v>
      </c>
      <c r="M138" s="55">
        <v>0.12</v>
      </c>
      <c r="N138" s="55">
        <v>0.12</v>
      </c>
      <c r="O138" s="55">
        <v>0.12</v>
      </c>
      <c r="P138" s="55">
        <v>0.12</v>
      </c>
      <c r="Q138" s="55">
        <v>0</v>
      </c>
      <c r="R138" s="17"/>
    </row>
    <row r="139" spans="1:19">
      <c r="A139" s="21">
        <f t="shared" si="4"/>
        <v>117</v>
      </c>
      <c r="B139" s="81" t="s">
        <v>290</v>
      </c>
      <c r="C139" s="82" t="s">
        <v>288</v>
      </c>
      <c r="D139" s="82" t="s">
        <v>292</v>
      </c>
      <c r="E139" s="82" t="s">
        <v>43</v>
      </c>
      <c r="F139" s="82">
        <v>20</v>
      </c>
      <c r="G139" s="43"/>
      <c r="H139" s="83"/>
      <c r="I139" s="83"/>
      <c r="J139" s="84">
        <v>0.36</v>
      </c>
      <c r="K139" s="84">
        <v>0.36</v>
      </c>
      <c r="L139" s="84">
        <v>0.36</v>
      </c>
      <c r="M139" s="84">
        <v>0.36</v>
      </c>
      <c r="N139" s="84">
        <v>0.36</v>
      </c>
      <c r="O139" s="84">
        <v>0.36</v>
      </c>
      <c r="P139" s="84">
        <v>0.36</v>
      </c>
      <c r="Q139" s="84">
        <v>0</v>
      </c>
      <c r="R139" s="77"/>
    </row>
    <row r="140" spans="1:19" ht="25.5">
      <c r="A140" s="21">
        <f t="shared" si="4"/>
        <v>118</v>
      </c>
      <c r="B140" s="22" t="s">
        <v>293</v>
      </c>
      <c r="C140" s="64" t="s">
        <v>294</v>
      </c>
      <c r="D140" s="64" t="s">
        <v>295</v>
      </c>
      <c r="E140" s="64" t="s">
        <v>61</v>
      </c>
      <c r="F140" s="64">
        <v>60</v>
      </c>
      <c r="G140" s="24"/>
      <c r="H140" s="85"/>
      <c r="I140" s="85"/>
      <c r="J140" s="50"/>
      <c r="K140" s="50"/>
      <c r="L140" s="50"/>
      <c r="M140" s="50"/>
      <c r="N140" s="50"/>
      <c r="O140" s="50"/>
      <c r="P140" s="50">
        <v>0.49</v>
      </c>
      <c r="Q140" s="50">
        <v>0</v>
      </c>
      <c r="R140" s="26" t="s">
        <v>44</v>
      </c>
    </row>
    <row r="141" spans="1:19">
      <c r="A141" s="21">
        <f t="shared" si="4"/>
        <v>119</v>
      </c>
      <c r="B141" s="65" t="s">
        <v>296</v>
      </c>
      <c r="C141" s="66" t="s">
        <v>297</v>
      </c>
      <c r="D141" s="66" t="s">
        <v>298</v>
      </c>
      <c r="E141" s="66" t="s">
        <v>61</v>
      </c>
      <c r="F141" s="66">
        <v>60</v>
      </c>
      <c r="G141" s="102"/>
      <c r="H141" s="69"/>
      <c r="I141" s="69"/>
      <c r="J141" s="69"/>
      <c r="K141" s="69"/>
      <c r="L141" s="69"/>
      <c r="M141" s="69"/>
      <c r="N141" s="69">
        <v>0.85</v>
      </c>
      <c r="O141" s="69">
        <v>0.85</v>
      </c>
      <c r="P141" s="69">
        <v>0.85</v>
      </c>
      <c r="Q141" s="69">
        <v>0</v>
      </c>
      <c r="R141" s="96"/>
    </row>
    <row r="142" spans="1:19">
      <c r="A142" s="21">
        <f t="shared" si="4"/>
        <v>120</v>
      </c>
      <c r="B142" s="32" t="s">
        <v>299</v>
      </c>
      <c r="C142" s="52" t="s">
        <v>297</v>
      </c>
      <c r="D142" s="52" t="s">
        <v>300</v>
      </c>
      <c r="E142" s="52" t="s">
        <v>61</v>
      </c>
      <c r="F142" s="52">
        <v>60</v>
      </c>
      <c r="G142" s="36"/>
      <c r="H142" s="54"/>
      <c r="I142" s="54"/>
      <c r="J142" s="54"/>
      <c r="K142" s="54"/>
      <c r="L142" s="54"/>
      <c r="M142" s="54"/>
      <c r="N142" s="54">
        <v>0.37</v>
      </c>
      <c r="O142" s="54">
        <v>0.37</v>
      </c>
      <c r="P142" s="54">
        <v>0.37</v>
      </c>
      <c r="Q142" s="54">
        <v>0</v>
      </c>
      <c r="R142" s="17"/>
    </row>
    <row r="143" spans="1:19">
      <c r="A143" s="21">
        <f t="shared" si="4"/>
        <v>121</v>
      </c>
      <c r="B143" s="32" t="s">
        <v>296</v>
      </c>
      <c r="C143" s="52" t="s">
        <v>297</v>
      </c>
      <c r="D143" s="52" t="s">
        <v>301</v>
      </c>
      <c r="E143" s="52" t="s">
        <v>61</v>
      </c>
      <c r="F143" s="52">
        <v>60</v>
      </c>
      <c r="G143" s="36"/>
      <c r="H143" s="54"/>
      <c r="I143" s="54"/>
      <c r="J143" s="54"/>
      <c r="K143" s="54"/>
      <c r="L143" s="54"/>
      <c r="M143" s="54"/>
      <c r="N143" s="55">
        <v>0.56000000000000005</v>
      </c>
      <c r="O143" s="55">
        <v>0.56000000000000005</v>
      </c>
      <c r="P143" s="55">
        <v>0.56000000000000005</v>
      </c>
      <c r="Q143" s="55">
        <v>0</v>
      </c>
      <c r="R143" s="17"/>
    </row>
    <row r="144" spans="1:19">
      <c r="A144" s="21">
        <f t="shared" si="4"/>
        <v>122</v>
      </c>
      <c r="B144" s="32" t="s">
        <v>302</v>
      </c>
      <c r="C144" s="52" t="s">
        <v>297</v>
      </c>
      <c r="D144" s="52" t="s">
        <v>303</v>
      </c>
      <c r="E144" s="52" t="s">
        <v>61</v>
      </c>
      <c r="F144" s="52">
        <v>60</v>
      </c>
      <c r="G144" s="36"/>
      <c r="H144" s="54"/>
      <c r="I144" s="54"/>
      <c r="J144" s="54"/>
      <c r="K144" s="54"/>
      <c r="L144" s="54"/>
      <c r="M144" s="54"/>
      <c r="N144" s="55">
        <v>0.14000000000000001</v>
      </c>
      <c r="O144" s="55">
        <v>0.14000000000000001</v>
      </c>
      <c r="P144" s="55">
        <v>0.14000000000000001</v>
      </c>
      <c r="Q144" s="55">
        <v>0</v>
      </c>
      <c r="R144" s="17"/>
    </row>
    <row r="145" spans="1:19">
      <c r="A145" s="21">
        <f t="shared" si="4"/>
        <v>123</v>
      </c>
      <c r="B145" s="111" t="s">
        <v>304</v>
      </c>
      <c r="C145" s="52" t="s">
        <v>297</v>
      </c>
      <c r="D145" s="53" t="s">
        <v>305</v>
      </c>
      <c r="E145" s="52" t="s">
        <v>61</v>
      </c>
      <c r="F145" s="52">
        <v>60</v>
      </c>
      <c r="G145" s="36"/>
      <c r="H145" s="54"/>
      <c r="I145" s="54"/>
      <c r="J145" s="54"/>
      <c r="K145" s="54"/>
      <c r="L145" s="54"/>
      <c r="M145" s="54"/>
      <c r="N145" s="54">
        <v>0.28223999999999999</v>
      </c>
      <c r="O145" s="54">
        <v>0.28223999999999999</v>
      </c>
      <c r="P145" s="54">
        <v>0.28223999999999999</v>
      </c>
      <c r="Q145" s="54">
        <v>12.755102040816327</v>
      </c>
      <c r="R145" s="17"/>
    </row>
    <row r="146" spans="1:19">
      <c r="A146" s="21">
        <f t="shared" si="4"/>
        <v>124</v>
      </c>
      <c r="B146" s="111" t="s">
        <v>306</v>
      </c>
      <c r="C146" s="52" t="s">
        <v>297</v>
      </c>
      <c r="D146" s="112" t="s">
        <v>307</v>
      </c>
      <c r="E146" s="82" t="s">
        <v>61</v>
      </c>
      <c r="F146" s="82">
        <v>60</v>
      </c>
      <c r="G146" s="43"/>
      <c r="H146" s="83"/>
      <c r="I146" s="54"/>
      <c r="J146" s="54"/>
      <c r="K146" s="54"/>
      <c r="L146" s="54"/>
      <c r="M146" s="54"/>
      <c r="N146" s="54">
        <v>1.6559999999999999</v>
      </c>
      <c r="O146" s="54">
        <v>1.6559999999999999</v>
      </c>
      <c r="P146" s="54">
        <v>1.6559999999999999</v>
      </c>
      <c r="Q146" s="54">
        <v>1.3285024154589371</v>
      </c>
      <c r="R146" s="17"/>
    </row>
    <row r="147" spans="1:19" ht="409.5">
      <c r="A147" s="21">
        <f t="shared" si="4"/>
        <v>125</v>
      </c>
      <c r="B147" s="113" t="s">
        <v>308</v>
      </c>
      <c r="C147" s="114" t="s">
        <v>297</v>
      </c>
      <c r="D147" s="21" t="s">
        <v>309</v>
      </c>
      <c r="E147" s="64" t="s">
        <v>61</v>
      </c>
      <c r="F147" s="64">
        <v>60</v>
      </c>
      <c r="G147" s="24"/>
      <c r="H147" s="85"/>
      <c r="I147" s="115"/>
      <c r="J147" s="83"/>
      <c r="K147" s="83"/>
      <c r="L147" s="83"/>
      <c r="M147" s="83"/>
      <c r="N147" s="83">
        <v>1.59504</v>
      </c>
      <c r="O147" s="83">
        <v>1.59504</v>
      </c>
      <c r="P147" s="83">
        <v>1.59504</v>
      </c>
      <c r="Q147" s="83">
        <v>8.4637375865182065</v>
      </c>
      <c r="R147" s="77"/>
    </row>
    <row r="148" spans="1:19" ht="25.5">
      <c r="A148" s="21">
        <f t="shared" si="4"/>
        <v>126</v>
      </c>
      <c r="B148" s="111" t="s">
        <v>310</v>
      </c>
      <c r="C148" s="116" t="s">
        <v>311</v>
      </c>
      <c r="D148" s="21" t="s">
        <v>312</v>
      </c>
      <c r="E148" s="64" t="s">
        <v>61</v>
      </c>
      <c r="F148" s="89">
        <v>60</v>
      </c>
      <c r="G148" s="24"/>
      <c r="H148" s="85"/>
      <c r="I148" s="117"/>
      <c r="J148" s="54"/>
      <c r="K148" s="54"/>
      <c r="L148" s="54"/>
      <c r="M148" s="54"/>
      <c r="N148" s="54"/>
      <c r="O148" s="54"/>
      <c r="P148" s="54">
        <v>0.17</v>
      </c>
      <c r="Q148" s="118">
        <v>0</v>
      </c>
      <c r="R148" s="26" t="s">
        <v>44</v>
      </c>
      <c r="S148" s="57"/>
    </row>
    <row r="149" spans="1:19" ht="25.5">
      <c r="A149" s="21">
        <f t="shared" si="4"/>
        <v>127</v>
      </c>
      <c r="B149" s="119" t="s">
        <v>313</v>
      </c>
      <c r="C149" s="120" t="s">
        <v>311</v>
      </c>
      <c r="D149" s="121" t="s">
        <v>314</v>
      </c>
      <c r="E149" s="64" t="s">
        <v>61</v>
      </c>
      <c r="F149" s="122">
        <v>60</v>
      </c>
      <c r="G149" s="102"/>
      <c r="H149" s="69"/>
      <c r="I149" s="54"/>
      <c r="J149" s="54"/>
      <c r="K149" s="54"/>
      <c r="L149" s="54"/>
      <c r="M149" s="54"/>
      <c r="N149" s="54"/>
      <c r="O149" s="54"/>
      <c r="P149" s="54">
        <v>0.5</v>
      </c>
      <c r="Q149" s="118">
        <v>0</v>
      </c>
      <c r="R149" s="26" t="s">
        <v>44</v>
      </c>
      <c r="S149" s="57"/>
    </row>
    <row r="150" spans="1:19" ht="25.5">
      <c r="A150" s="21">
        <f t="shared" si="4"/>
        <v>128</v>
      </c>
      <c r="B150" s="58" t="s">
        <v>315</v>
      </c>
      <c r="C150" s="21" t="s">
        <v>311</v>
      </c>
      <c r="D150" s="60" t="s">
        <v>316</v>
      </c>
      <c r="E150" s="64" t="s">
        <v>61</v>
      </c>
      <c r="F150" s="89">
        <v>60</v>
      </c>
      <c r="G150" s="61"/>
      <c r="H150" s="62"/>
      <c r="I150" s="62"/>
      <c r="J150" s="62"/>
      <c r="K150" s="62"/>
      <c r="L150" s="62"/>
      <c r="M150" s="62"/>
      <c r="N150" s="63"/>
      <c r="O150" s="63"/>
      <c r="P150" s="63">
        <v>0.27</v>
      </c>
      <c r="Q150" s="63">
        <v>0</v>
      </c>
      <c r="R150" s="26" t="s">
        <v>44</v>
      </c>
    </row>
    <row r="151" spans="1:19" ht="25.5">
      <c r="A151" s="21">
        <f t="shared" si="4"/>
        <v>129</v>
      </c>
      <c r="B151" s="22" t="s">
        <v>317</v>
      </c>
      <c r="C151" s="21" t="s">
        <v>311</v>
      </c>
      <c r="D151" s="21" t="s">
        <v>318</v>
      </c>
      <c r="E151" s="64" t="s">
        <v>61</v>
      </c>
      <c r="F151" s="89">
        <v>60</v>
      </c>
      <c r="G151" s="24"/>
      <c r="H151" s="85"/>
      <c r="I151" s="85"/>
      <c r="J151" s="85"/>
      <c r="K151" s="85"/>
      <c r="L151" s="85"/>
      <c r="M151" s="85"/>
      <c r="N151" s="50"/>
      <c r="O151" s="50"/>
      <c r="P151" s="50">
        <v>3.45</v>
      </c>
      <c r="Q151" s="50">
        <v>0</v>
      </c>
      <c r="R151" s="26" t="s">
        <v>44</v>
      </c>
    </row>
    <row r="152" spans="1:19" ht="25.5">
      <c r="A152" s="21">
        <f t="shared" si="4"/>
        <v>130</v>
      </c>
      <c r="B152" s="22" t="s">
        <v>317</v>
      </c>
      <c r="C152" s="21" t="s">
        <v>311</v>
      </c>
      <c r="D152" s="21" t="s">
        <v>319</v>
      </c>
      <c r="E152" s="64" t="s">
        <v>61</v>
      </c>
      <c r="F152" s="89">
        <v>60</v>
      </c>
      <c r="G152" s="24"/>
      <c r="H152" s="85"/>
      <c r="I152" s="85"/>
      <c r="J152" s="85"/>
      <c r="K152" s="85"/>
      <c r="L152" s="85"/>
      <c r="M152" s="85"/>
      <c r="N152" s="50"/>
      <c r="O152" s="50"/>
      <c r="P152" s="50">
        <v>2.7</v>
      </c>
      <c r="Q152" s="50">
        <v>0</v>
      </c>
      <c r="R152" s="26" t="s">
        <v>44</v>
      </c>
    </row>
    <row r="153" spans="1:19" ht="25.5">
      <c r="A153" s="21">
        <f t="shared" si="4"/>
        <v>131</v>
      </c>
      <c r="B153" s="22" t="s">
        <v>320</v>
      </c>
      <c r="C153" s="21" t="s">
        <v>311</v>
      </c>
      <c r="D153" s="21" t="s">
        <v>321</v>
      </c>
      <c r="E153" s="64" t="s">
        <v>61</v>
      </c>
      <c r="F153" s="89">
        <v>60</v>
      </c>
      <c r="G153" s="24"/>
      <c r="H153" s="85"/>
      <c r="I153" s="85"/>
      <c r="J153" s="85"/>
      <c r="K153" s="85"/>
      <c r="L153" s="85"/>
      <c r="M153" s="85"/>
      <c r="N153" s="50"/>
      <c r="O153" s="50"/>
      <c r="P153" s="50">
        <v>0.02</v>
      </c>
      <c r="Q153" s="50">
        <v>0</v>
      </c>
      <c r="R153" s="26" t="s">
        <v>44</v>
      </c>
    </row>
    <row r="154" spans="1:19" ht="25.5">
      <c r="A154" s="21">
        <f t="shared" si="4"/>
        <v>132</v>
      </c>
      <c r="B154" s="22" t="s">
        <v>322</v>
      </c>
      <c r="C154" s="21" t="s">
        <v>311</v>
      </c>
      <c r="D154" s="21" t="s">
        <v>323</v>
      </c>
      <c r="E154" s="64" t="s">
        <v>61</v>
      </c>
      <c r="F154" s="89">
        <v>60</v>
      </c>
      <c r="G154" s="24"/>
      <c r="H154" s="85"/>
      <c r="I154" s="85"/>
      <c r="J154" s="85"/>
      <c r="K154" s="85"/>
      <c r="L154" s="85"/>
      <c r="M154" s="85"/>
      <c r="N154" s="50"/>
      <c r="O154" s="50"/>
      <c r="P154" s="50">
        <v>0.2</v>
      </c>
      <c r="Q154" s="50">
        <v>0</v>
      </c>
      <c r="R154" s="26" t="s">
        <v>44</v>
      </c>
    </row>
    <row r="155" spans="1:19" ht="25.5">
      <c r="A155" s="21">
        <f t="shared" si="4"/>
        <v>133</v>
      </c>
      <c r="B155" s="22" t="s">
        <v>324</v>
      </c>
      <c r="C155" s="21" t="s">
        <v>311</v>
      </c>
      <c r="D155" s="21" t="s">
        <v>325</v>
      </c>
      <c r="E155" s="64" t="s">
        <v>61</v>
      </c>
      <c r="F155" s="89">
        <v>60</v>
      </c>
      <c r="G155" s="24"/>
      <c r="H155" s="85"/>
      <c r="I155" s="85"/>
      <c r="J155" s="85"/>
      <c r="K155" s="85"/>
      <c r="L155" s="85"/>
      <c r="M155" s="85"/>
      <c r="N155" s="50"/>
      <c r="O155" s="50"/>
      <c r="P155" s="50">
        <v>0.35</v>
      </c>
      <c r="Q155" s="50">
        <v>100</v>
      </c>
      <c r="R155" s="26" t="s">
        <v>44</v>
      </c>
    </row>
    <row r="156" spans="1:19" ht="25.5">
      <c r="A156" s="21">
        <f t="shared" si="4"/>
        <v>134</v>
      </c>
      <c r="B156" s="22" t="s">
        <v>324</v>
      </c>
      <c r="C156" s="21" t="s">
        <v>311</v>
      </c>
      <c r="D156" s="21" t="s">
        <v>326</v>
      </c>
      <c r="E156" s="64" t="s">
        <v>61</v>
      </c>
      <c r="F156" s="89">
        <v>60</v>
      </c>
      <c r="G156" s="24"/>
      <c r="H156" s="85"/>
      <c r="I156" s="85"/>
      <c r="J156" s="85"/>
      <c r="K156" s="85"/>
      <c r="L156" s="85"/>
      <c r="M156" s="85"/>
      <c r="N156" s="50"/>
      <c r="O156" s="50"/>
      <c r="P156" s="50">
        <v>7.0000000000000007E-2</v>
      </c>
      <c r="Q156" s="50">
        <v>42.22</v>
      </c>
      <c r="R156" s="26" t="s">
        <v>44</v>
      </c>
    </row>
    <row r="157" spans="1:19" ht="25.5">
      <c r="A157" s="21">
        <f t="shared" si="4"/>
        <v>135</v>
      </c>
      <c r="B157" s="22" t="s">
        <v>315</v>
      </c>
      <c r="C157" s="21" t="s">
        <v>311</v>
      </c>
      <c r="D157" s="21" t="s">
        <v>327</v>
      </c>
      <c r="E157" s="64" t="s">
        <v>61</v>
      </c>
      <c r="F157" s="89">
        <v>60</v>
      </c>
      <c r="G157" s="24"/>
      <c r="H157" s="85"/>
      <c r="I157" s="85"/>
      <c r="J157" s="85"/>
      <c r="K157" s="85"/>
      <c r="L157" s="85"/>
      <c r="M157" s="85"/>
      <c r="N157" s="50"/>
      <c r="O157" s="50"/>
      <c r="P157" s="50">
        <v>7.0000000000000007E-2</v>
      </c>
      <c r="Q157" s="50">
        <v>0</v>
      </c>
      <c r="R157" s="26" t="s">
        <v>44</v>
      </c>
    </row>
    <row r="158" spans="1:19" ht="25.5">
      <c r="A158" s="21">
        <f t="shared" si="4"/>
        <v>136</v>
      </c>
      <c r="B158" s="22" t="s">
        <v>328</v>
      </c>
      <c r="C158" s="21" t="s">
        <v>311</v>
      </c>
      <c r="D158" s="21" t="s">
        <v>329</v>
      </c>
      <c r="E158" s="64" t="s">
        <v>61</v>
      </c>
      <c r="F158" s="89">
        <v>60</v>
      </c>
      <c r="G158" s="24"/>
      <c r="H158" s="85"/>
      <c r="I158" s="85"/>
      <c r="J158" s="85"/>
      <c r="K158" s="85"/>
      <c r="L158" s="85"/>
      <c r="M158" s="85"/>
      <c r="N158" s="50"/>
      <c r="O158" s="50"/>
      <c r="P158" s="50">
        <v>0.37</v>
      </c>
      <c r="Q158" s="50">
        <v>0</v>
      </c>
      <c r="R158" s="26" t="s">
        <v>44</v>
      </c>
    </row>
    <row r="159" spans="1:19" ht="25.5">
      <c r="A159" s="21">
        <f t="shared" si="4"/>
        <v>137</v>
      </c>
      <c r="B159" s="22" t="s">
        <v>330</v>
      </c>
      <c r="C159" s="21" t="s">
        <v>311</v>
      </c>
      <c r="D159" s="21" t="s">
        <v>331</v>
      </c>
      <c r="E159" s="64" t="s">
        <v>61</v>
      </c>
      <c r="F159" s="89">
        <v>60</v>
      </c>
      <c r="G159" s="24"/>
      <c r="H159" s="85"/>
      <c r="I159" s="85"/>
      <c r="J159" s="85"/>
      <c r="K159" s="85"/>
      <c r="L159" s="85"/>
      <c r="M159" s="85"/>
      <c r="N159" s="50"/>
      <c r="O159" s="50"/>
      <c r="P159" s="50">
        <v>0.23</v>
      </c>
      <c r="Q159" s="50">
        <v>0</v>
      </c>
      <c r="R159" s="26" t="s">
        <v>44</v>
      </c>
    </row>
    <row r="160" spans="1:19" ht="25.5">
      <c r="A160" s="21">
        <f t="shared" si="4"/>
        <v>138</v>
      </c>
      <c r="B160" s="22" t="s">
        <v>324</v>
      </c>
      <c r="C160" s="21" t="s">
        <v>311</v>
      </c>
      <c r="D160" s="21" t="s">
        <v>332</v>
      </c>
      <c r="E160" s="64" t="s">
        <v>61</v>
      </c>
      <c r="F160" s="89">
        <v>60</v>
      </c>
      <c r="G160" s="24"/>
      <c r="H160" s="85"/>
      <c r="I160" s="85"/>
      <c r="J160" s="85"/>
      <c r="K160" s="85"/>
      <c r="L160" s="85"/>
      <c r="M160" s="85"/>
      <c r="N160" s="50"/>
      <c r="O160" s="50"/>
      <c r="P160" s="50">
        <v>0.08</v>
      </c>
      <c r="Q160" s="50">
        <v>32</v>
      </c>
      <c r="R160" s="26" t="s">
        <v>44</v>
      </c>
    </row>
    <row r="161" spans="1:19" ht="25.5">
      <c r="A161" s="21">
        <f t="shared" si="4"/>
        <v>139</v>
      </c>
      <c r="B161" s="22" t="s">
        <v>324</v>
      </c>
      <c r="C161" s="21" t="s">
        <v>311</v>
      </c>
      <c r="D161" s="21" t="s">
        <v>333</v>
      </c>
      <c r="E161" s="64" t="s">
        <v>61</v>
      </c>
      <c r="F161" s="89">
        <v>60</v>
      </c>
      <c r="G161" s="24"/>
      <c r="H161" s="85"/>
      <c r="I161" s="85"/>
      <c r="J161" s="85"/>
      <c r="K161" s="85"/>
      <c r="L161" s="85"/>
      <c r="M161" s="85"/>
      <c r="N161" s="50"/>
      <c r="O161" s="50"/>
      <c r="P161" s="50">
        <v>0.32</v>
      </c>
      <c r="Q161" s="50">
        <v>100</v>
      </c>
      <c r="R161" s="26" t="s">
        <v>44</v>
      </c>
    </row>
    <row r="162" spans="1:19" ht="25.5">
      <c r="A162" s="21">
        <f t="shared" si="4"/>
        <v>140</v>
      </c>
      <c r="B162" s="22" t="s">
        <v>334</v>
      </c>
      <c r="C162" s="21" t="s">
        <v>311</v>
      </c>
      <c r="D162" s="21" t="s">
        <v>335</v>
      </c>
      <c r="E162" s="64" t="s">
        <v>61</v>
      </c>
      <c r="F162" s="89">
        <v>60</v>
      </c>
      <c r="G162" s="24"/>
      <c r="H162" s="85"/>
      <c r="I162" s="85"/>
      <c r="J162" s="85"/>
      <c r="K162" s="85"/>
      <c r="L162" s="85"/>
      <c r="M162" s="85"/>
      <c r="N162" s="50"/>
      <c r="O162" s="50"/>
      <c r="P162" s="50">
        <v>0.61</v>
      </c>
      <c r="Q162" s="50">
        <v>0</v>
      </c>
      <c r="R162" s="26" t="s">
        <v>44</v>
      </c>
    </row>
    <row r="163" spans="1:19" ht="25.5">
      <c r="A163" s="21">
        <f t="shared" si="4"/>
        <v>141</v>
      </c>
      <c r="B163" s="22" t="s">
        <v>336</v>
      </c>
      <c r="C163" s="87" t="s">
        <v>337</v>
      </c>
      <c r="D163" s="87" t="s">
        <v>338</v>
      </c>
      <c r="E163" s="64" t="s">
        <v>43</v>
      </c>
      <c r="F163" s="64">
        <v>20</v>
      </c>
      <c r="G163" s="24"/>
      <c r="H163" s="85"/>
      <c r="I163" s="85"/>
      <c r="J163" s="88"/>
      <c r="K163" s="88"/>
      <c r="L163" s="88"/>
      <c r="M163" s="88"/>
      <c r="N163" s="50"/>
      <c r="O163" s="50"/>
      <c r="P163" s="50">
        <v>1.86</v>
      </c>
      <c r="Q163" s="88">
        <v>0</v>
      </c>
      <c r="R163" s="26" t="s">
        <v>44</v>
      </c>
    </row>
    <row r="164" spans="1:19" ht="25.5">
      <c r="A164" s="21">
        <f t="shared" si="4"/>
        <v>142</v>
      </c>
      <c r="B164" s="22" t="s">
        <v>339</v>
      </c>
      <c r="C164" s="87" t="s">
        <v>337</v>
      </c>
      <c r="D164" s="87" t="s">
        <v>52</v>
      </c>
      <c r="E164" s="64" t="s">
        <v>43</v>
      </c>
      <c r="F164" s="64">
        <v>20</v>
      </c>
      <c r="G164" s="24"/>
      <c r="H164" s="85"/>
      <c r="I164" s="85"/>
      <c r="J164" s="88"/>
      <c r="K164" s="88"/>
      <c r="L164" s="88"/>
      <c r="M164" s="88"/>
      <c r="N164" s="50"/>
      <c r="O164" s="50"/>
      <c r="P164" s="50">
        <v>1.06</v>
      </c>
      <c r="Q164" s="88">
        <v>0</v>
      </c>
      <c r="R164" s="26" t="s">
        <v>44</v>
      </c>
    </row>
    <row r="165" spans="1:19" ht="25.5">
      <c r="A165" s="21">
        <f t="shared" si="4"/>
        <v>143</v>
      </c>
      <c r="B165" s="22" t="s">
        <v>340</v>
      </c>
      <c r="C165" s="87" t="s">
        <v>337</v>
      </c>
      <c r="D165" s="87" t="s">
        <v>341</v>
      </c>
      <c r="E165" s="64" t="s">
        <v>43</v>
      </c>
      <c r="F165" s="64">
        <v>20</v>
      </c>
      <c r="G165" s="24"/>
      <c r="H165" s="85"/>
      <c r="I165" s="85"/>
      <c r="J165" s="88"/>
      <c r="K165" s="88"/>
      <c r="L165" s="88"/>
      <c r="M165" s="88"/>
      <c r="N165" s="50"/>
      <c r="O165" s="50"/>
      <c r="P165" s="50">
        <v>0.76</v>
      </c>
      <c r="Q165" s="88">
        <v>0</v>
      </c>
      <c r="R165" s="26" t="s">
        <v>44</v>
      </c>
    </row>
    <row r="166" spans="1:19" ht="140.25">
      <c r="A166" s="21">
        <f t="shared" si="4"/>
        <v>144</v>
      </c>
      <c r="B166" s="22" t="s">
        <v>342</v>
      </c>
      <c r="C166" s="87" t="s">
        <v>337</v>
      </c>
      <c r="D166" s="87" t="s">
        <v>343</v>
      </c>
      <c r="E166" s="64" t="s">
        <v>43</v>
      </c>
      <c r="F166" s="64">
        <v>20</v>
      </c>
      <c r="G166" s="24"/>
      <c r="H166" s="85"/>
      <c r="I166" s="85"/>
      <c r="J166" s="88"/>
      <c r="K166" s="88"/>
      <c r="L166" s="88"/>
      <c r="M166" s="88"/>
      <c r="N166" s="50"/>
      <c r="O166" s="50"/>
      <c r="P166" s="50">
        <v>1.1000000000000001</v>
      </c>
      <c r="Q166" s="88">
        <v>0</v>
      </c>
      <c r="R166" s="26" t="s">
        <v>44</v>
      </c>
    </row>
    <row r="167" spans="1:19" ht="140.25">
      <c r="A167" s="21">
        <f t="shared" si="4"/>
        <v>145</v>
      </c>
      <c r="B167" s="22" t="s">
        <v>344</v>
      </c>
      <c r="C167" s="87" t="s">
        <v>337</v>
      </c>
      <c r="D167" s="87" t="s">
        <v>345</v>
      </c>
      <c r="E167" s="64" t="s">
        <v>43</v>
      </c>
      <c r="F167" s="64">
        <v>20</v>
      </c>
      <c r="G167" s="24"/>
      <c r="H167" s="85"/>
      <c r="I167" s="85"/>
      <c r="J167" s="88"/>
      <c r="K167" s="88"/>
      <c r="L167" s="88"/>
      <c r="M167" s="88"/>
      <c r="N167" s="50"/>
      <c r="O167" s="50"/>
      <c r="P167" s="50">
        <v>0.59</v>
      </c>
      <c r="Q167" s="88">
        <v>0</v>
      </c>
      <c r="R167" s="26" t="s">
        <v>44</v>
      </c>
    </row>
    <row r="168" spans="1:19" ht="63.75">
      <c r="A168" s="21">
        <f t="shared" si="4"/>
        <v>146</v>
      </c>
      <c r="B168" s="91" t="s">
        <v>346</v>
      </c>
      <c r="C168" s="87" t="s">
        <v>337</v>
      </c>
      <c r="D168" s="89" t="s">
        <v>347</v>
      </c>
      <c r="E168" s="64" t="s">
        <v>43</v>
      </c>
      <c r="F168" s="64">
        <v>60</v>
      </c>
      <c r="G168" s="24"/>
      <c r="H168" s="85"/>
      <c r="I168" s="85"/>
      <c r="J168" s="88"/>
      <c r="K168" s="88"/>
      <c r="L168" s="88"/>
      <c r="M168" s="88"/>
      <c r="N168" s="50"/>
      <c r="O168" s="50"/>
      <c r="P168" s="88">
        <v>0.25</v>
      </c>
      <c r="Q168" s="88">
        <v>100</v>
      </c>
      <c r="R168" s="26" t="s">
        <v>44</v>
      </c>
    </row>
    <row r="169" spans="1:19" ht="409.5">
      <c r="A169" s="21">
        <f t="shared" si="4"/>
        <v>147</v>
      </c>
      <c r="B169" s="91" t="s">
        <v>348</v>
      </c>
      <c r="C169" s="87" t="s">
        <v>337</v>
      </c>
      <c r="D169" s="89" t="s">
        <v>190</v>
      </c>
      <c r="E169" s="64" t="s">
        <v>43</v>
      </c>
      <c r="F169" s="64">
        <v>60</v>
      </c>
      <c r="G169" s="24"/>
      <c r="H169" s="85"/>
      <c r="I169" s="85"/>
      <c r="J169" s="88"/>
      <c r="K169" s="88"/>
      <c r="L169" s="88"/>
      <c r="M169" s="88"/>
      <c r="N169" s="50"/>
      <c r="O169" s="50"/>
      <c r="P169" s="88">
        <v>3.04</v>
      </c>
      <c r="Q169" s="88">
        <v>100</v>
      </c>
      <c r="R169" s="26" t="s">
        <v>44</v>
      </c>
    </row>
    <row r="170" spans="1:19" ht="25.5">
      <c r="A170" s="21">
        <f t="shared" si="4"/>
        <v>148</v>
      </c>
      <c r="B170" s="22" t="s">
        <v>349</v>
      </c>
      <c r="C170" s="87" t="s">
        <v>350</v>
      </c>
      <c r="D170" s="87" t="s">
        <v>351</v>
      </c>
      <c r="E170" s="64" t="s">
        <v>43</v>
      </c>
      <c r="F170" s="64">
        <v>20</v>
      </c>
      <c r="G170" s="24"/>
      <c r="H170" s="85"/>
      <c r="I170" s="85"/>
      <c r="J170" s="88"/>
      <c r="K170" s="88"/>
      <c r="L170" s="88"/>
      <c r="M170" s="88"/>
      <c r="N170" s="50"/>
      <c r="O170" s="50"/>
      <c r="P170" s="50">
        <v>0.52</v>
      </c>
      <c r="Q170" s="88">
        <v>0</v>
      </c>
      <c r="R170" s="26" t="s">
        <v>44</v>
      </c>
    </row>
    <row r="171" spans="1:19" ht="25.5">
      <c r="A171" s="21">
        <f t="shared" si="4"/>
        <v>149</v>
      </c>
      <c r="B171" s="22" t="s">
        <v>352</v>
      </c>
      <c r="C171" s="87" t="s">
        <v>350</v>
      </c>
      <c r="D171" s="87" t="s">
        <v>272</v>
      </c>
      <c r="E171" s="64" t="s">
        <v>43</v>
      </c>
      <c r="F171" s="64">
        <v>20</v>
      </c>
      <c r="G171" s="24"/>
      <c r="H171" s="85"/>
      <c r="I171" s="85"/>
      <c r="J171" s="88"/>
      <c r="K171" s="88"/>
      <c r="L171" s="88"/>
      <c r="M171" s="88"/>
      <c r="N171" s="50"/>
      <c r="O171" s="50"/>
      <c r="P171" s="50">
        <v>0.43</v>
      </c>
      <c r="Q171" s="88">
        <v>0</v>
      </c>
      <c r="R171" s="26" t="s">
        <v>44</v>
      </c>
    </row>
    <row r="172" spans="1:19" ht="25.5">
      <c r="A172" s="21">
        <f t="shared" si="4"/>
        <v>150</v>
      </c>
      <c r="B172" s="22" t="s">
        <v>352</v>
      </c>
      <c r="C172" s="87" t="s">
        <v>350</v>
      </c>
      <c r="D172" s="87" t="s">
        <v>353</v>
      </c>
      <c r="E172" s="64" t="s">
        <v>43</v>
      </c>
      <c r="F172" s="64">
        <v>20</v>
      </c>
      <c r="G172" s="24"/>
      <c r="H172" s="85"/>
      <c r="I172" s="85"/>
      <c r="J172" s="88"/>
      <c r="K172" s="88"/>
      <c r="L172" s="88"/>
      <c r="M172" s="88"/>
      <c r="N172" s="50"/>
      <c r="O172" s="50"/>
      <c r="P172" s="50">
        <v>0.17</v>
      </c>
      <c r="Q172" s="88">
        <v>0</v>
      </c>
      <c r="R172" s="26" t="s">
        <v>44</v>
      </c>
    </row>
    <row r="173" spans="1:19" ht="25.5">
      <c r="A173" s="21">
        <f t="shared" si="4"/>
        <v>151</v>
      </c>
      <c r="B173" s="22" t="s">
        <v>354</v>
      </c>
      <c r="C173" s="87" t="s">
        <v>355</v>
      </c>
      <c r="D173" s="87" t="s">
        <v>356</v>
      </c>
      <c r="E173" s="64" t="s">
        <v>61</v>
      </c>
      <c r="F173" s="64">
        <v>60</v>
      </c>
      <c r="H173" s="85"/>
      <c r="I173" s="79"/>
      <c r="J173" s="88"/>
      <c r="K173" s="94"/>
      <c r="L173" s="88"/>
      <c r="M173" s="94"/>
      <c r="N173" s="50"/>
      <c r="O173" s="50"/>
      <c r="P173" s="50">
        <v>0.62</v>
      </c>
      <c r="Q173" s="94">
        <v>0</v>
      </c>
      <c r="R173" s="26" t="s">
        <v>44</v>
      </c>
      <c r="S173" s="38"/>
    </row>
    <row r="174" spans="1:19" ht="38.25">
      <c r="A174" s="21">
        <f t="shared" si="4"/>
        <v>152</v>
      </c>
      <c r="B174" s="123" t="s">
        <v>357</v>
      </c>
      <c r="C174" s="87" t="s">
        <v>355</v>
      </c>
      <c r="D174" s="87" t="s">
        <v>358</v>
      </c>
      <c r="E174" s="64" t="s">
        <v>61</v>
      </c>
      <c r="F174" s="64">
        <v>60</v>
      </c>
      <c r="G174" s="24"/>
      <c r="H174" s="79"/>
      <c r="I174" s="85"/>
      <c r="J174" s="94"/>
      <c r="K174" s="88"/>
      <c r="L174" s="94"/>
      <c r="M174" s="88"/>
      <c r="N174" s="50"/>
      <c r="O174" s="50"/>
      <c r="P174" s="50">
        <v>0.35</v>
      </c>
      <c r="Q174" s="88">
        <v>0</v>
      </c>
      <c r="R174" s="26" t="s">
        <v>44</v>
      </c>
      <c r="S174" s="38"/>
    </row>
    <row r="175" spans="1:19" ht="25.5">
      <c r="A175" s="21">
        <f t="shared" si="4"/>
        <v>153</v>
      </c>
      <c r="B175" s="22" t="s">
        <v>359</v>
      </c>
      <c r="C175" s="87" t="s">
        <v>360</v>
      </c>
      <c r="D175" s="87" t="s">
        <v>361</v>
      </c>
      <c r="E175" s="64" t="s">
        <v>61</v>
      </c>
      <c r="F175" s="64">
        <v>60</v>
      </c>
      <c r="H175" s="85"/>
      <c r="I175" s="79"/>
      <c r="J175" s="88"/>
      <c r="K175" s="94"/>
      <c r="L175" s="88"/>
      <c r="M175" s="94"/>
      <c r="N175" s="50"/>
      <c r="O175" s="50"/>
      <c r="P175" s="50">
        <v>0.3</v>
      </c>
      <c r="Q175" s="94">
        <v>0</v>
      </c>
      <c r="R175" s="26" t="s">
        <v>44</v>
      </c>
      <c r="S175" s="38"/>
    </row>
    <row r="176" spans="1:19" ht="38.25">
      <c r="A176" s="21">
        <f t="shared" si="4"/>
        <v>154</v>
      </c>
      <c r="B176" s="22" t="s">
        <v>362</v>
      </c>
      <c r="C176" s="87" t="s">
        <v>360</v>
      </c>
      <c r="D176" s="87" t="s">
        <v>363</v>
      </c>
      <c r="E176" s="64" t="s">
        <v>61</v>
      </c>
      <c r="F176" s="64">
        <v>60</v>
      </c>
      <c r="G176" s="24"/>
      <c r="H176" s="79"/>
      <c r="I176" s="85"/>
      <c r="J176" s="94"/>
      <c r="K176" s="88"/>
      <c r="L176" s="94"/>
      <c r="M176" s="88"/>
      <c r="N176" s="50"/>
      <c r="O176" s="50"/>
      <c r="P176" s="50">
        <v>0.34</v>
      </c>
      <c r="Q176" s="88">
        <v>0</v>
      </c>
      <c r="R176" s="26" t="s">
        <v>44</v>
      </c>
      <c r="S176" s="38"/>
    </row>
    <row r="177" spans="1:19" ht="25.5">
      <c r="A177" s="21">
        <f t="shared" si="4"/>
        <v>155</v>
      </c>
      <c r="B177" s="22" t="s">
        <v>364</v>
      </c>
      <c r="C177" s="87" t="s">
        <v>360</v>
      </c>
      <c r="D177" s="87" t="s">
        <v>365</v>
      </c>
      <c r="E177" s="64" t="s">
        <v>61</v>
      </c>
      <c r="F177" s="64">
        <v>60</v>
      </c>
      <c r="H177" s="85"/>
      <c r="I177" s="79"/>
      <c r="J177" s="88"/>
      <c r="K177" s="94"/>
      <c r="L177" s="88"/>
      <c r="M177" s="94"/>
      <c r="N177" s="50"/>
      <c r="O177" s="50"/>
      <c r="P177" s="50">
        <v>0.26</v>
      </c>
      <c r="Q177" s="94">
        <v>0</v>
      </c>
      <c r="R177" s="26" t="s">
        <v>44</v>
      </c>
      <c r="S177" s="38"/>
    </row>
    <row r="178" spans="1:19" ht="25.5">
      <c r="A178" s="21">
        <f t="shared" si="4"/>
        <v>156</v>
      </c>
      <c r="B178" s="22" t="s">
        <v>366</v>
      </c>
      <c r="C178" s="87" t="s">
        <v>360</v>
      </c>
      <c r="D178" s="87" t="s">
        <v>367</v>
      </c>
      <c r="E178" s="64" t="s">
        <v>61</v>
      </c>
      <c r="F178" s="64">
        <v>60</v>
      </c>
      <c r="G178" s="24"/>
      <c r="H178" s="79"/>
      <c r="I178" s="85"/>
      <c r="J178" s="94"/>
      <c r="K178" s="88"/>
      <c r="L178" s="94"/>
      <c r="M178" s="88"/>
      <c r="N178" s="50"/>
      <c r="O178" s="50"/>
      <c r="P178" s="50">
        <v>0.24</v>
      </c>
      <c r="Q178" s="88">
        <v>0</v>
      </c>
      <c r="R178" s="26" t="s">
        <v>44</v>
      </c>
      <c r="S178" s="38"/>
    </row>
    <row r="179" spans="1:19" ht="51">
      <c r="A179" s="21">
        <f t="shared" si="4"/>
        <v>157</v>
      </c>
      <c r="B179" s="91" t="s">
        <v>368</v>
      </c>
      <c r="C179" s="21" t="s">
        <v>369</v>
      </c>
      <c r="D179" s="21" t="s">
        <v>370</v>
      </c>
      <c r="E179" s="21" t="s">
        <v>61</v>
      </c>
      <c r="F179" s="21">
        <v>60</v>
      </c>
      <c r="G179" s="24"/>
      <c r="H179" s="88"/>
      <c r="I179" s="25"/>
      <c r="J179" s="25"/>
      <c r="K179" s="25"/>
      <c r="L179" s="25"/>
      <c r="M179" s="25"/>
      <c r="N179" s="124">
        <v>1.1000000000000001</v>
      </c>
      <c r="O179" s="124">
        <v>1.1000000000000001</v>
      </c>
      <c r="P179" s="124">
        <v>1.1000000000000001</v>
      </c>
      <c r="Q179" s="88">
        <v>0</v>
      </c>
      <c r="R179" s="26" t="s">
        <v>44</v>
      </c>
    </row>
    <row r="180" spans="1:19" ht="140.25">
      <c r="A180" s="21">
        <f t="shared" si="4"/>
        <v>158</v>
      </c>
      <c r="B180" s="91" t="s">
        <v>371</v>
      </c>
      <c r="C180" s="21" t="s">
        <v>369</v>
      </c>
      <c r="D180" s="21" t="s">
        <v>372</v>
      </c>
      <c r="E180" s="21" t="s">
        <v>61</v>
      </c>
      <c r="F180" s="21">
        <v>60</v>
      </c>
      <c r="G180" s="24"/>
      <c r="H180" s="88"/>
      <c r="I180" s="25"/>
      <c r="J180" s="25"/>
      <c r="K180" s="25"/>
      <c r="L180" s="25"/>
      <c r="M180" s="25"/>
      <c r="N180" s="124">
        <v>1.18</v>
      </c>
      <c r="O180" s="124">
        <v>1.18</v>
      </c>
      <c r="P180" s="124">
        <v>1.18</v>
      </c>
      <c r="Q180" s="88">
        <v>0</v>
      </c>
      <c r="R180" s="26" t="s">
        <v>44</v>
      </c>
    </row>
    <row r="181" spans="1:19" ht="216.75">
      <c r="A181" s="21">
        <f t="shared" si="4"/>
        <v>159</v>
      </c>
      <c r="B181" s="111" t="s">
        <v>373</v>
      </c>
      <c r="C181" s="53" t="s">
        <v>374</v>
      </c>
      <c r="D181" s="38" t="s">
        <v>375</v>
      </c>
      <c r="E181" s="53" t="s">
        <v>43</v>
      </c>
      <c r="F181" s="38">
        <v>20</v>
      </c>
      <c r="G181" s="36"/>
      <c r="H181" s="54"/>
      <c r="I181" s="54"/>
      <c r="J181" s="36">
        <v>2.61</v>
      </c>
      <c r="K181" s="36">
        <v>2.61</v>
      </c>
      <c r="L181" s="36">
        <v>2.61</v>
      </c>
      <c r="M181" s="36">
        <v>2.61</v>
      </c>
      <c r="N181" s="36">
        <v>2.61</v>
      </c>
      <c r="O181" s="36">
        <v>2.61</v>
      </c>
      <c r="P181" s="36">
        <v>2.61</v>
      </c>
      <c r="Q181" s="36">
        <v>34.482758620689658</v>
      </c>
      <c r="R181" s="17"/>
    </row>
    <row r="182" spans="1:19" ht="153">
      <c r="A182" s="21">
        <f t="shared" si="4"/>
        <v>160</v>
      </c>
      <c r="B182" s="111" t="s">
        <v>376</v>
      </c>
      <c r="C182" s="53" t="s">
        <v>374</v>
      </c>
      <c r="D182" s="38" t="s">
        <v>218</v>
      </c>
      <c r="E182" s="53" t="s">
        <v>43</v>
      </c>
      <c r="F182" s="38">
        <v>20</v>
      </c>
      <c r="G182" s="36"/>
      <c r="H182" s="54"/>
      <c r="I182" s="54"/>
      <c r="J182" s="36">
        <v>0.36</v>
      </c>
      <c r="K182" s="36">
        <v>0.36</v>
      </c>
      <c r="L182" s="36">
        <v>0.36</v>
      </c>
      <c r="M182" s="36">
        <v>0.36</v>
      </c>
      <c r="N182" s="36">
        <v>0.36</v>
      </c>
      <c r="O182" s="36">
        <v>0.36</v>
      </c>
      <c r="P182" s="36">
        <v>0.36</v>
      </c>
      <c r="Q182" s="36">
        <v>0</v>
      </c>
      <c r="R182" s="17"/>
    </row>
    <row r="183" spans="1:19" ht="127.5">
      <c r="A183" s="21">
        <f t="shared" si="4"/>
        <v>161</v>
      </c>
      <c r="B183" s="113" t="s">
        <v>377</v>
      </c>
      <c r="C183" s="112" t="s">
        <v>374</v>
      </c>
      <c r="D183" s="125" t="s">
        <v>378</v>
      </c>
      <c r="E183" s="112" t="s">
        <v>43</v>
      </c>
      <c r="F183" s="125">
        <v>20</v>
      </c>
      <c r="G183" s="43"/>
      <c r="H183" s="83"/>
      <c r="I183" s="83"/>
      <c r="J183" s="43">
        <v>0.15</v>
      </c>
      <c r="K183" s="43">
        <v>0.15</v>
      </c>
      <c r="L183" s="43">
        <v>0.15</v>
      </c>
      <c r="M183" s="43">
        <v>0.15</v>
      </c>
      <c r="N183" s="43">
        <v>0.15</v>
      </c>
      <c r="O183" s="43">
        <v>0.15</v>
      </c>
      <c r="P183" s="43">
        <v>0.15</v>
      </c>
      <c r="Q183" s="43">
        <v>0</v>
      </c>
      <c r="R183" s="77"/>
    </row>
    <row r="184" spans="1:19" ht="51">
      <c r="A184" s="21">
        <f t="shared" si="4"/>
        <v>162</v>
      </c>
      <c r="B184" s="91" t="s">
        <v>379</v>
      </c>
      <c r="C184" s="21" t="s">
        <v>380</v>
      </c>
      <c r="D184" s="91" t="s">
        <v>279</v>
      </c>
      <c r="E184" s="21" t="s">
        <v>61</v>
      </c>
      <c r="F184" s="21">
        <v>60</v>
      </c>
      <c r="G184" s="24"/>
      <c r="H184" s="88"/>
      <c r="I184" s="25"/>
      <c r="J184" s="25"/>
      <c r="K184" s="25"/>
      <c r="L184" s="25"/>
      <c r="M184" s="25"/>
      <c r="N184" s="126"/>
      <c r="O184" s="126"/>
      <c r="P184" s="126">
        <v>7.0000000000000007E-2</v>
      </c>
      <c r="Q184" s="24">
        <v>0</v>
      </c>
      <c r="R184" s="26" t="s">
        <v>44</v>
      </c>
    </row>
    <row r="185" spans="1:19" ht="25.5">
      <c r="A185" s="21">
        <f t="shared" si="4"/>
        <v>163</v>
      </c>
      <c r="B185" s="91" t="s">
        <v>381</v>
      </c>
      <c r="C185" s="21" t="s">
        <v>380</v>
      </c>
      <c r="D185" s="91" t="s">
        <v>382</v>
      </c>
      <c r="E185" s="21" t="s">
        <v>61</v>
      </c>
      <c r="F185" s="21">
        <v>60</v>
      </c>
      <c r="G185" s="24"/>
      <c r="H185" s="88"/>
      <c r="I185" s="25"/>
      <c r="J185" s="25"/>
      <c r="K185" s="25"/>
      <c r="L185" s="25"/>
      <c r="M185" s="25"/>
      <c r="N185" s="126"/>
      <c r="O185" s="126"/>
      <c r="P185" s="126">
        <v>0.56999999999999995</v>
      </c>
      <c r="Q185" s="24">
        <v>0</v>
      </c>
      <c r="R185" s="26" t="s">
        <v>44</v>
      </c>
    </row>
    <row r="186" spans="1:19" ht="38.25">
      <c r="A186" s="21">
        <f t="shared" si="4"/>
        <v>164</v>
      </c>
      <c r="B186" s="91" t="s">
        <v>383</v>
      </c>
      <c r="C186" s="21" t="s">
        <v>384</v>
      </c>
      <c r="D186" s="21" t="s">
        <v>385</v>
      </c>
      <c r="E186" s="21" t="s">
        <v>61</v>
      </c>
      <c r="F186" s="21">
        <v>60</v>
      </c>
      <c r="G186" s="24"/>
      <c r="H186" s="88"/>
      <c r="I186" s="25"/>
      <c r="J186" s="25"/>
      <c r="K186" s="25"/>
      <c r="L186" s="25"/>
      <c r="M186" s="25"/>
      <c r="N186" s="124">
        <v>0.08</v>
      </c>
      <c r="O186" s="124">
        <v>0.08</v>
      </c>
      <c r="P186" s="124">
        <v>0.08</v>
      </c>
      <c r="Q186" s="24">
        <v>0</v>
      </c>
      <c r="R186" s="26" t="s">
        <v>44</v>
      </c>
    </row>
    <row r="187" spans="1:19" ht="25.5">
      <c r="A187" s="21">
        <f t="shared" si="4"/>
        <v>165</v>
      </c>
      <c r="B187" s="91" t="s">
        <v>386</v>
      </c>
      <c r="C187" s="21" t="s">
        <v>384</v>
      </c>
      <c r="D187" s="21" t="s">
        <v>387</v>
      </c>
      <c r="E187" s="21" t="s">
        <v>61</v>
      </c>
      <c r="F187" s="21">
        <v>60</v>
      </c>
      <c r="G187" s="24"/>
      <c r="H187" s="88"/>
      <c r="I187" s="25"/>
      <c r="J187" s="25"/>
      <c r="K187" s="25"/>
      <c r="L187" s="25"/>
      <c r="M187" s="25"/>
      <c r="N187" s="124">
        <v>0.26</v>
      </c>
      <c r="O187" s="124">
        <v>0.26</v>
      </c>
      <c r="P187" s="124">
        <v>0.26</v>
      </c>
      <c r="Q187" s="24">
        <v>0</v>
      </c>
      <c r="R187" s="26" t="s">
        <v>44</v>
      </c>
    </row>
    <row r="188" spans="1:19" ht="51">
      <c r="A188" s="21">
        <f t="shared" si="4"/>
        <v>166</v>
      </c>
      <c r="B188" s="91" t="s">
        <v>388</v>
      </c>
      <c r="C188" s="21" t="s">
        <v>384</v>
      </c>
      <c r="D188" s="21" t="s">
        <v>389</v>
      </c>
      <c r="E188" s="21" t="s">
        <v>61</v>
      </c>
      <c r="F188" s="21">
        <v>60</v>
      </c>
      <c r="G188" s="24"/>
      <c r="H188" s="88"/>
      <c r="I188" s="25"/>
      <c r="J188" s="25"/>
      <c r="K188" s="25"/>
      <c r="L188" s="25"/>
      <c r="M188" s="25"/>
      <c r="N188" s="124">
        <v>0.17</v>
      </c>
      <c r="O188" s="124">
        <v>0.17</v>
      </c>
      <c r="P188" s="124">
        <v>0.17</v>
      </c>
      <c r="Q188" s="24">
        <v>0</v>
      </c>
      <c r="R188" s="26" t="s">
        <v>44</v>
      </c>
    </row>
    <row r="189" spans="1:19" ht="38.25">
      <c r="A189" s="21">
        <f t="shared" si="4"/>
        <v>167</v>
      </c>
      <c r="B189" s="91" t="s">
        <v>390</v>
      </c>
      <c r="C189" s="21" t="s">
        <v>384</v>
      </c>
      <c r="D189" s="21" t="s">
        <v>391</v>
      </c>
      <c r="E189" s="21" t="s">
        <v>61</v>
      </c>
      <c r="F189" s="21">
        <v>60</v>
      </c>
      <c r="G189" s="24"/>
      <c r="H189" s="88"/>
      <c r="I189" s="25"/>
      <c r="J189" s="25"/>
      <c r="K189" s="25"/>
      <c r="L189" s="25"/>
      <c r="M189" s="25"/>
      <c r="N189" s="124">
        <v>0.08</v>
      </c>
      <c r="O189" s="124">
        <v>0.08</v>
      </c>
      <c r="P189" s="124">
        <v>0.08</v>
      </c>
      <c r="Q189" s="24">
        <v>0</v>
      </c>
      <c r="R189" s="26" t="s">
        <v>44</v>
      </c>
    </row>
    <row r="190" spans="1:19" ht="51">
      <c r="A190" s="21">
        <f t="shared" ref="A190:A206" si="5">A189+1</f>
        <v>168</v>
      </c>
      <c r="B190" s="91" t="s">
        <v>392</v>
      </c>
      <c r="C190" s="21" t="s">
        <v>384</v>
      </c>
      <c r="D190" s="21" t="s">
        <v>393</v>
      </c>
      <c r="E190" s="21" t="s">
        <v>61</v>
      </c>
      <c r="F190" s="21">
        <v>60</v>
      </c>
      <c r="G190" s="24"/>
      <c r="H190" s="88"/>
      <c r="I190" s="25"/>
      <c r="J190" s="25"/>
      <c r="K190" s="25"/>
      <c r="L190" s="25"/>
      <c r="M190" s="25"/>
      <c r="N190" s="124">
        <v>1.44</v>
      </c>
      <c r="O190" s="124">
        <v>1.44</v>
      </c>
      <c r="P190" s="124">
        <v>1.44</v>
      </c>
      <c r="Q190" s="24">
        <v>0</v>
      </c>
      <c r="R190" s="26" t="s">
        <v>44</v>
      </c>
    </row>
    <row r="191" spans="1:19" ht="38.25">
      <c r="A191" s="21">
        <f t="shared" si="5"/>
        <v>169</v>
      </c>
      <c r="B191" s="32" t="s">
        <v>394</v>
      </c>
      <c r="C191" s="53" t="s">
        <v>395</v>
      </c>
      <c r="D191" s="53" t="s">
        <v>396</v>
      </c>
      <c r="E191" s="52" t="s">
        <v>61</v>
      </c>
      <c r="F191" s="38">
        <v>60</v>
      </c>
      <c r="G191" s="36"/>
      <c r="H191" s="54"/>
      <c r="I191" s="54"/>
      <c r="J191" s="54"/>
      <c r="K191" s="54"/>
      <c r="L191" s="54"/>
      <c r="M191" s="54"/>
      <c r="N191" s="55">
        <v>0.77</v>
      </c>
      <c r="O191" s="55">
        <v>0.77</v>
      </c>
      <c r="P191" s="55">
        <v>0.77</v>
      </c>
      <c r="Q191" s="55">
        <v>0</v>
      </c>
      <c r="R191" s="17"/>
    </row>
    <row r="192" spans="1:19" ht="51">
      <c r="A192" s="21">
        <f t="shared" si="5"/>
        <v>170</v>
      </c>
      <c r="B192" s="32" t="s">
        <v>397</v>
      </c>
      <c r="C192" s="53" t="s">
        <v>395</v>
      </c>
      <c r="D192" s="53" t="s">
        <v>398</v>
      </c>
      <c r="E192" s="52" t="s">
        <v>61</v>
      </c>
      <c r="F192" s="38">
        <v>60</v>
      </c>
      <c r="G192" s="36"/>
      <c r="H192" s="54"/>
      <c r="I192" s="54"/>
      <c r="J192" s="54"/>
      <c r="K192" s="54"/>
      <c r="L192" s="54"/>
      <c r="M192" s="54"/>
      <c r="N192" s="55">
        <v>0.98</v>
      </c>
      <c r="O192" s="55">
        <v>0.98</v>
      </c>
      <c r="P192" s="55">
        <v>0.98</v>
      </c>
      <c r="Q192" s="55">
        <v>0</v>
      </c>
      <c r="R192" s="17"/>
    </row>
    <row r="193" spans="1:19" ht="63.75">
      <c r="A193" s="21">
        <f t="shared" si="5"/>
        <v>171</v>
      </c>
      <c r="B193" s="32" t="s">
        <v>399</v>
      </c>
      <c r="C193" s="53" t="s">
        <v>395</v>
      </c>
      <c r="D193" s="53" t="s">
        <v>400</v>
      </c>
      <c r="E193" s="52" t="s">
        <v>61</v>
      </c>
      <c r="F193" s="38">
        <v>60</v>
      </c>
      <c r="G193" s="36"/>
      <c r="H193" s="54"/>
      <c r="I193" s="54"/>
      <c r="J193" s="54"/>
      <c r="K193" s="54"/>
      <c r="L193" s="54"/>
      <c r="M193" s="54"/>
      <c r="N193" s="55">
        <v>2.58</v>
      </c>
      <c r="O193" s="55">
        <v>2.58</v>
      </c>
      <c r="P193" s="55">
        <v>2.58</v>
      </c>
      <c r="Q193" s="55">
        <v>0</v>
      </c>
      <c r="R193" s="17"/>
    </row>
    <row r="194" spans="1:19" ht="51">
      <c r="A194" s="21">
        <f t="shared" si="5"/>
        <v>172</v>
      </c>
      <c r="B194" s="32" t="s">
        <v>401</v>
      </c>
      <c r="C194" s="53" t="s">
        <v>395</v>
      </c>
      <c r="D194" s="53" t="s">
        <v>402</v>
      </c>
      <c r="E194" s="52" t="s">
        <v>61</v>
      </c>
      <c r="F194" s="38">
        <v>60</v>
      </c>
      <c r="G194" s="36"/>
      <c r="H194" s="54"/>
      <c r="I194" s="54"/>
      <c r="J194" s="54"/>
      <c r="K194" s="54"/>
      <c r="L194" s="54"/>
      <c r="M194" s="54"/>
      <c r="N194" s="55">
        <v>0.82</v>
      </c>
      <c r="O194" s="55">
        <v>0.82</v>
      </c>
      <c r="P194" s="55">
        <v>0.82</v>
      </c>
      <c r="Q194" s="55">
        <v>0</v>
      </c>
      <c r="R194" s="17"/>
    </row>
    <row r="195" spans="1:19" ht="102">
      <c r="A195" s="21">
        <f t="shared" si="5"/>
        <v>173</v>
      </c>
      <c r="B195" s="32" t="s">
        <v>403</v>
      </c>
      <c r="C195" s="53" t="s">
        <v>395</v>
      </c>
      <c r="D195" s="53" t="s">
        <v>404</v>
      </c>
      <c r="E195" s="52" t="s">
        <v>61</v>
      </c>
      <c r="F195" s="38">
        <v>60</v>
      </c>
      <c r="G195" s="36"/>
      <c r="H195" s="54"/>
      <c r="I195" s="54"/>
      <c r="J195" s="54"/>
      <c r="K195" s="54"/>
      <c r="L195" s="54"/>
      <c r="M195" s="54"/>
      <c r="N195" s="55">
        <v>0.81</v>
      </c>
      <c r="O195" s="55">
        <v>0.81</v>
      </c>
      <c r="P195" s="55">
        <v>0.81</v>
      </c>
      <c r="Q195" s="55">
        <v>0</v>
      </c>
      <c r="R195" s="17"/>
    </row>
    <row r="196" spans="1:19" ht="89.25">
      <c r="A196" s="21">
        <f t="shared" si="5"/>
        <v>174</v>
      </c>
      <c r="B196" s="32" t="s">
        <v>405</v>
      </c>
      <c r="C196" s="53" t="s">
        <v>395</v>
      </c>
      <c r="D196" s="53" t="s">
        <v>406</v>
      </c>
      <c r="E196" s="52" t="s">
        <v>61</v>
      </c>
      <c r="F196" s="38">
        <v>60</v>
      </c>
      <c r="G196" s="36"/>
      <c r="H196" s="54"/>
      <c r="I196" s="54"/>
      <c r="J196" s="54"/>
      <c r="K196" s="54"/>
      <c r="L196" s="54"/>
      <c r="M196" s="54"/>
      <c r="N196" s="55">
        <v>1.85</v>
      </c>
      <c r="O196" s="55">
        <v>1.85</v>
      </c>
      <c r="P196" s="55">
        <v>1.85</v>
      </c>
      <c r="Q196" s="55">
        <v>0</v>
      </c>
      <c r="R196" s="17"/>
    </row>
    <row r="197" spans="1:19">
      <c r="A197" s="21">
        <f t="shared" si="5"/>
        <v>175</v>
      </c>
      <c r="B197" s="81" t="s">
        <v>407</v>
      </c>
      <c r="C197" s="112" t="s">
        <v>408</v>
      </c>
      <c r="D197" s="112" t="s">
        <v>409</v>
      </c>
      <c r="E197" s="82" t="s">
        <v>61</v>
      </c>
      <c r="F197" s="125">
        <v>60</v>
      </c>
      <c r="G197" s="43"/>
      <c r="H197" s="83"/>
      <c r="I197" s="83"/>
      <c r="J197" s="83"/>
      <c r="K197" s="83"/>
      <c r="L197" s="83"/>
      <c r="M197" s="83"/>
      <c r="N197" s="84">
        <v>0.74</v>
      </c>
      <c r="O197" s="84">
        <v>0.74</v>
      </c>
      <c r="P197" s="84">
        <v>0.74</v>
      </c>
      <c r="Q197" s="84">
        <v>0</v>
      </c>
      <c r="R197" s="77"/>
    </row>
    <row r="198" spans="1:19" ht="409.5">
      <c r="A198" s="21">
        <f t="shared" si="5"/>
        <v>176</v>
      </c>
      <c r="B198" s="89" t="s">
        <v>410</v>
      </c>
      <c r="C198" s="90" t="s">
        <v>408</v>
      </c>
      <c r="D198" s="89" t="s">
        <v>411</v>
      </c>
      <c r="E198" s="90" t="s">
        <v>61</v>
      </c>
      <c r="F198" s="127">
        <v>60</v>
      </c>
      <c r="G198" s="24"/>
      <c r="H198" s="25"/>
      <c r="I198" s="25"/>
      <c r="J198" s="25"/>
      <c r="K198" s="25"/>
      <c r="L198" s="25"/>
      <c r="M198" s="25"/>
      <c r="N198" s="88">
        <v>0.67</v>
      </c>
      <c r="O198" s="88">
        <v>0.67</v>
      </c>
      <c r="P198" s="88">
        <v>0.67</v>
      </c>
      <c r="Q198" s="88">
        <v>100</v>
      </c>
      <c r="R198" s="26" t="s">
        <v>44</v>
      </c>
    </row>
    <row r="199" spans="1:19">
      <c r="A199" s="21">
        <f t="shared" si="5"/>
        <v>177</v>
      </c>
      <c r="B199" s="65" t="s">
        <v>412</v>
      </c>
      <c r="C199" s="128" t="s">
        <v>408</v>
      </c>
      <c r="D199" s="128" t="s">
        <v>413</v>
      </c>
      <c r="E199" s="66" t="s">
        <v>61</v>
      </c>
      <c r="F199" s="129">
        <v>60</v>
      </c>
      <c r="G199" s="102"/>
      <c r="H199" s="69"/>
      <c r="I199" s="69"/>
      <c r="J199" s="69"/>
      <c r="K199" s="69"/>
      <c r="L199" s="69"/>
      <c r="M199" s="69"/>
      <c r="N199" s="70">
        <v>0.2</v>
      </c>
      <c r="O199" s="70">
        <v>0.2</v>
      </c>
      <c r="P199" s="70">
        <v>0.2</v>
      </c>
      <c r="Q199" s="70">
        <v>0</v>
      </c>
      <c r="R199" s="96"/>
    </row>
    <row r="200" spans="1:19" ht="25.5">
      <c r="A200" s="21">
        <f t="shared" si="5"/>
        <v>178</v>
      </c>
      <c r="B200" s="111" t="s">
        <v>414</v>
      </c>
      <c r="C200" s="53" t="s">
        <v>415</v>
      </c>
      <c r="D200" s="38" t="s">
        <v>141</v>
      </c>
      <c r="E200" s="53" t="s">
        <v>43</v>
      </c>
      <c r="F200" s="38">
        <v>20</v>
      </c>
      <c r="G200" s="36"/>
      <c r="H200" s="54"/>
      <c r="I200" s="54"/>
      <c r="J200" s="36">
        <v>0.5</v>
      </c>
      <c r="K200" s="36">
        <v>0.5</v>
      </c>
      <c r="L200" s="36">
        <v>0.5</v>
      </c>
      <c r="M200" s="36">
        <v>0.5</v>
      </c>
      <c r="N200" s="36">
        <v>0.5</v>
      </c>
      <c r="O200" s="36">
        <v>0.5</v>
      </c>
      <c r="P200" s="36">
        <v>0.5</v>
      </c>
      <c r="Q200" s="36">
        <v>3.88</v>
      </c>
      <c r="R200" s="17"/>
    </row>
    <row r="201" spans="1:19">
      <c r="A201" s="21">
        <f t="shared" si="5"/>
        <v>179</v>
      </c>
      <c r="B201" s="111" t="s">
        <v>416</v>
      </c>
      <c r="C201" s="53" t="s">
        <v>415</v>
      </c>
      <c r="D201" s="53" t="s">
        <v>147</v>
      </c>
      <c r="E201" s="53" t="s">
        <v>43</v>
      </c>
      <c r="F201" s="38">
        <v>20</v>
      </c>
      <c r="G201" s="36"/>
      <c r="H201" s="54"/>
      <c r="I201" s="54"/>
      <c r="J201" s="54">
        <v>0.22</v>
      </c>
      <c r="K201" s="54">
        <v>0.22</v>
      </c>
      <c r="L201" s="54">
        <v>0.22</v>
      </c>
      <c r="M201" s="54">
        <v>0.22</v>
      </c>
      <c r="N201" s="54">
        <v>0.22</v>
      </c>
      <c r="O201" s="54">
        <v>0.22</v>
      </c>
      <c r="P201" s="54">
        <v>0.22</v>
      </c>
      <c r="Q201" s="54">
        <v>0</v>
      </c>
      <c r="R201" s="17"/>
    </row>
    <row r="202" spans="1:19">
      <c r="A202" s="21">
        <f t="shared" si="5"/>
        <v>180</v>
      </c>
      <c r="B202" s="113" t="s">
        <v>417</v>
      </c>
      <c r="C202" s="112" t="s">
        <v>415</v>
      </c>
      <c r="D202" s="112" t="s">
        <v>418</v>
      </c>
      <c r="E202" s="112" t="s">
        <v>43</v>
      </c>
      <c r="F202" s="125">
        <v>20</v>
      </c>
      <c r="G202" s="43"/>
      <c r="H202" s="83"/>
      <c r="I202" s="83"/>
      <c r="J202" s="83">
        <v>1.7510399999999999</v>
      </c>
      <c r="K202" s="83">
        <v>1.7510399999999999</v>
      </c>
      <c r="L202" s="83">
        <v>1.7510399999999999</v>
      </c>
      <c r="M202" s="83">
        <v>1.7510399999999999</v>
      </c>
      <c r="N202" s="83">
        <v>1.7510399999999999</v>
      </c>
      <c r="O202" s="83">
        <v>1.7510399999999999</v>
      </c>
      <c r="P202" s="83">
        <v>1.7510399999999999</v>
      </c>
      <c r="Q202" s="83">
        <v>12.77</v>
      </c>
      <c r="R202" s="77"/>
    </row>
    <row r="203" spans="1:19" ht="25.5">
      <c r="A203" s="21">
        <f t="shared" si="5"/>
        <v>181</v>
      </c>
      <c r="B203" s="91" t="s">
        <v>419</v>
      </c>
      <c r="C203" s="89" t="s">
        <v>420</v>
      </c>
      <c r="D203" s="89" t="s">
        <v>421</v>
      </c>
      <c r="E203" s="21" t="s">
        <v>43</v>
      </c>
      <c r="F203" s="130">
        <v>60</v>
      </c>
      <c r="G203" s="24"/>
      <c r="H203" s="85"/>
      <c r="I203" s="85"/>
      <c r="J203" s="85"/>
      <c r="K203" s="131"/>
      <c r="L203" s="131"/>
      <c r="M203" s="131"/>
      <c r="N203" s="88">
        <v>0.43</v>
      </c>
      <c r="O203" s="88">
        <v>0.43</v>
      </c>
      <c r="P203" s="88">
        <v>0.43</v>
      </c>
      <c r="Q203" s="85">
        <v>0</v>
      </c>
      <c r="R203" s="26" t="s">
        <v>44</v>
      </c>
    </row>
    <row r="204" spans="1:19" ht="38.25">
      <c r="A204" s="21">
        <f t="shared" si="5"/>
        <v>182</v>
      </c>
      <c r="B204" s="91" t="s">
        <v>422</v>
      </c>
      <c r="C204" s="132" t="s">
        <v>423</v>
      </c>
      <c r="D204" s="89" t="s">
        <v>424</v>
      </c>
      <c r="E204" s="133" t="s">
        <v>61</v>
      </c>
      <c r="F204" s="130">
        <v>60</v>
      </c>
      <c r="H204" s="85"/>
      <c r="I204" s="79"/>
      <c r="J204" s="85"/>
      <c r="K204" s="131"/>
      <c r="L204" s="131"/>
      <c r="M204" s="131"/>
      <c r="N204" s="94"/>
      <c r="O204" s="88"/>
      <c r="P204" s="94">
        <v>0.21</v>
      </c>
      <c r="Q204" s="85">
        <v>0</v>
      </c>
      <c r="R204" s="26" t="s">
        <v>44</v>
      </c>
      <c r="S204" s="57"/>
    </row>
    <row r="205" spans="1:19" ht="140.25">
      <c r="A205" s="21">
        <f t="shared" si="5"/>
        <v>183</v>
      </c>
      <c r="B205" s="91" t="s">
        <v>425</v>
      </c>
      <c r="C205" s="89" t="s">
        <v>423</v>
      </c>
      <c r="D205" s="89" t="s">
        <v>426</v>
      </c>
      <c r="E205" s="64" t="s">
        <v>43</v>
      </c>
      <c r="F205" s="64">
        <v>60</v>
      </c>
      <c r="G205" s="24"/>
      <c r="H205" s="85"/>
      <c r="I205" s="85"/>
      <c r="J205" s="88"/>
      <c r="K205" s="88"/>
      <c r="L205" s="88"/>
      <c r="M205" s="88"/>
      <c r="N205" s="50"/>
      <c r="O205" s="50"/>
      <c r="P205" s="88">
        <v>0.18</v>
      </c>
      <c r="Q205" s="88">
        <v>100</v>
      </c>
      <c r="R205" s="26" t="s">
        <v>44</v>
      </c>
    </row>
    <row r="206" spans="1:19" ht="38.25">
      <c r="A206" s="21">
        <f t="shared" si="5"/>
        <v>184</v>
      </c>
      <c r="B206" s="91" t="s">
        <v>427</v>
      </c>
      <c r="C206" s="89" t="s">
        <v>423</v>
      </c>
      <c r="D206" s="89" t="s">
        <v>428</v>
      </c>
      <c r="E206" s="64" t="s">
        <v>43</v>
      </c>
      <c r="F206" s="64">
        <v>60</v>
      </c>
      <c r="G206" s="24"/>
      <c r="H206" s="85"/>
      <c r="I206" s="85"/>
      <c r="J206" s="88"/>
      <c r="K206" s="88"/>
      <c r="L206" s="88"/>
      <c r="M206" s="88"/>
      <c r="N206" s="50"/>
      <c r="O206" s="50"/>
      <c r="P206" s="88">
        <v>0.33</v>
      </c>
      <c r="Q206" s="88">
        <v>100</v>
      </c>
      <c r="R206" s="26" t="s">
        <v>44</v>
      </c>
    </row>
    <row r="207" spans="1:19">
      <c r="A207" s="295" t="s">
        <v>429</v>
      </c>
      <c r="B207" s="295"/>
      <c r="C207" s="295"/>
      <c r="D207" s="295"/>
      <c r="E207" s="295"/>
      <c r="F207" s="295"/>
      <c r="G207" s="296"/>
      <c r="H207" s="296"/>
      <c r="I207" s="296"/>
      <c r="J207" s="296"/>
      <c r="K207" s="296"/>
      <c r="L207" s="296"/>
      <c r="M207" s="296"/>
      <c r="N207" s="296"/>
      <c r="O207" s="296"/>
      <c r="P207" s="296"/>
      <c r="Q207" s="295"/>
      <c r="R207" s="299"/>
    </row>
    <row r="208" spans="1:19" ht="25.5">
      <c r="A208" s="21">
        <f>A206+1</f>
        <v>185</v>
      </c>
      <c r="B208" s="23" t="s">
        <v>430</v>
      </c>
      <c r="C208" s="21" t="s">
        <v>431</v>
      </c>
      <c r="D208" s="134" t="s">
        <v>432</v>
      </c>
      <c r="E208" s="87" t="s">
        <v>43</v>
      </c>
      <c r="F208" s="87">
        <v>20</v>
      </c>
      <c r="G208" s="24"/>
      <c r="H208" s="25"/>
      <c r="I208" s="25"/>
      <c r="J208" s="25"/>
      <c r="K208" s="24">
        <v>0.14000000000000001</v>
      </c>
      <c r="L208" s="24">
        <v>0.14000000000000001</v>
      </c>
      <c r="M208" s="24">
        <v>0.14000000000000001</v>
      </c>
      <c r="N208" s="24">
        <v>0.14000000000000001</v>
      </c>
      <c r="O208" s="24">
        <v>0.14000000000000001</v>
      </c>
      <c r="P208" s="24">
        <v>0.14000000000000001</v>
      </c>
      <c r="Q208" s="24">
        <v>99.56</v>
      </c>
      <c r="R208" s="26" t="s">
        <v>44</v>
      </c>
    </row>
    <row r="209" spans="1:18" ht="25.5">
      <c r="A209" s="21">
        <f t="shared" ref="A209:A272" si="6">A208+1</f>
        <v>186</v>
      </c>
      <c r="B209" s="23" t="s">
        <v>430</v>
      </c>
      <c r="C209" s="21" t="s">
        <v>431</v>
      </c>
      <c r="D209" s="134" t="s">
        <v>433</v>
      </c>
      <c r="E209" s="87" t="s">
        <v>43</v>
      </c>
      <c r="F209" s="87">
        <v>20</v>
      </c>
      <c r="G209" s="24"/>
      <c r="H209" s="25"/>
      <c r="I209" s="25"/>
      <c r="J209" s="25"/>
      <c r="K209" s="24">
        <v>0.1</v>
      </c>
      <c r="L209" s="24">
        <v>0.1</v>
      </c>
      <c r="M209" s="24">
        <v>0.1</v>
      </c>
      <c r="N209" s="24">
        <v>0.1</v>
      </c>
      <c r="O209" s="24">
        <v>0.1</v>
      </c>
      <c r="P209" s="24">
        <v>0.1</v>
      </c>
      <c r="Q209" s="24">
        <v>66.25</v>
      </c>
      <c r="R209" s="26" t="s">
        <v>44</v>
      </c>
    </row>
    <row r="210" spans="1:18" ht="25.5">
      <c r="A210" s="21">
        <f t="shared" si="6"/>
        <v>187</v>
      </c>
      <c r="B210" s="23" t="s">
        <v>430</v>
      </c>
      <c r="C210" s="21" t="s">
        <v>431</v>
      </c>
      <c r="D210" s="134" t="s">
        <v>434</v>
      </c>
      <c r="E210" s="87" t="s">
        <v>43</v>
      </c>
      <c r="F210" s="87">
        <v>20</v>
      </c>
      <c r="G210" s="24"/>
      <c r="H210" s="25"/>
      <c r="I210" s="25"/>
      <c r="J210" s="25"/>
      <c r="K210" s="24">
        <v>0.1</v>
      </c>
      <c r="L210" s="24">
        <v>0.1</v>
      </c>
      <c r="M210" s="24">
        <v>0.1</v>
      </c>
      <c r="N210" s="24">
        <v>0.1</v>
      </c>
      <c r="O210" s="24">
        <v>0.1</v>
      </c>
      <c r="P210" s="24">
        <v>0.1</v>
      </c>
      <c r="Q210" s="24">
        <v>61.9</v>
      </c>
      <c r="R210" s="26" t="s">
        <v>44</v>
      </c>
    </row>
    <row r="211" spans="1:18" ht="25.5">
      <c r="A211" s="21">
        <f t="shared" si="6"/>
        <v>188</v>
      </c>
      <c r="B211" s="23" t="s">
        <v>430</v>
      </c>
      <c r="C211" s="21" t="s">
        <v>431</v>
      </c>
      <c r="D211" s="134" t="s">
        <v>435</v>
      </c>
      <c r="E211" s="87" t="s">
        <v>43</v>
      </c>
      <c r="F211" s="87">
        <v>20</v>
      </c>
      <c r="G211" s="24"/>
      <c r="H211" s="25"/>
      <c r="I211" s="25"/>
      <c r="J211" s="25"/>
      <c r="K211" s="24">
        <v>0.19</v>
      </c>
      <c r="L211" s="24">
        <v>0.19</v>
      </c>
      <c r="M211" s="24">
        <v>0.19</v>
      </c>
      <c r="N211" s="24">
        <v>0.19</v>
      </c>
      <c r="O211" s="24">
        <v>0.19</v>
      </c>
      <c r="P211" s="24">
        <v>0.19</v>
      </c>
      <c r="Q211" s="24">
        <v>60.64</v>
      </c>
      <c r="R211" s="26" t="s">
        <v>44</v>
      </c>
    </row>
    <row r="212" spans="1:18">
      <c r="A212" s="21">
        <f t="shared" si="6"/>
        <v>189</v>
      </c>
      <c r="B212" s="135" t="s">
        <v>430</v>
      </c>
      <c r="C212" s="133" t="s">
        <v>436</v>
      </c>
      <c r="D212" s="136" t="s">
        <v>437</v>
      </c>
      <c r="E212" s="97" t="s">
        <v>43</v>
      </c>
      <c r="F212" s="97">
        <v>20</v>
      </c>
      <c r="H212" s="44"/>
      <c r="I212" s="137"/>
      <c r="J212" s="44"/>
      <c r="K212" s="2">
        <v>6.54</v>
      </c>
      <c r="L212" s="43">
        <v>6.54</v>
      </c>
      <c r="M212" s="2">
        <v>6.54</v>
      </c>
      <c r="N212" s="43">
        <v>6.54</v>
      </c>
      <c r="O212" s="2">
        <v>6.54</v>
      </c>
      <c r="P212" s="43">
        <v>6.54</v>
      </c>
      <c r="Q212" s="2">
        <v>0</v>
      </c>
      <c r="R212" s="77"/>
    </row>
    <row r="213" spans="1:18" ht="25.5">
      <c r="A213" s="21">
        <f t="shared" si="6"/>
        <v>190</v>
      </c>
      <c r="B213" s="23" t="s">
        <v>430</v>
      </c>
      <c r="C213" s="21" t="s">
        <v>436</v>
      </c>
      <c r="D213" s="134" t="s">
        <v>438</v>
      </c>
      <c r="E213" s="87" t="s">
        <v>43</v>
      </c>
      <c r="F213" s="87">
        <v>20</v>
      </c>
      <c r="G213" s="24"/>
      <c r="H213" s="25"/>
      <c r="I213" s="25"/>
      <c r="J213" s="25"/>
      <c r="K213" s="24">
        <v>0.59</v>
      </c>
      <c r="L213" s="24">
        <v>0.59</v>
      </c>
      <c r="M213" s="24">
        <v>0.59</v>
      </c>
      <c r="N213" s="24">
        <v>0.59</v>
      </c>
      <c r="O213" s="24">
        <v>0.59</v>
      </c>
      <c r="P213" s="24">
        <v>0.59</v>
      </c>
      <c r="Q213" s="24">
        <v>63.89</v>
      </c>
      <c r="R213" s="26" t="s">
        <v>44</v>
      </c>
    </row>
    <row r="214" spans="1:18" ht="25.5">
      <c r="A214" s="21">
        <f t="shared" si="6"/>
        <v>191</v>
      </c>
      <c r="B214" s="23" t="s">
        <v>430</v>
      </c>
      <c r="C214" s="21" t="s">
        <v>436</v>
      </c>
      <c r="D214" s="134" t="s">
        <v>439</v>
      </c>
      <c r="E214" s="87" t="s">
        <v>43</v>
      </c>
      <c r="F214" s="87">
        <v>20</v>
      </c>
      <c r="G214" s="24"/>
      <c r="H214" s="25"/>
      <c r="I214" s="25"/>
      <c r="J214" s="25"/>
      <c r="K214" s="24">
        <v>0.32</v>
      </c>
      <c r="L214" s="24">
        <v>0.32</v>
      </c>
      <c r="M214" s="24">
        <v>0.32</v>
      </c>
      <c r="N214" s="24">
        <v>0.32</v>
      </c>
      <c r="O214" s="24">
        <v>0.32</v>
      </c>
      <c r="P214" s="24">
        <v>0.32</v>
      </c>
      <c r="Q214" s="24">
        <v>62.58</v>
      </c>
      <c r="R214" s="26" t="s">
        <v>44</v>
      </c>
    </row>
    <row r="215" spans="1:18" ht="25.5">
      <c r="A215" s="21">
        <f t="shared" si="6"/>
        <v>192</v>
      </c>
      <c r="B215" s="23" t="s">
        <v>430</v>
      </c>
      <c r="C215" s="21" t="s">
        <v>436</v>
      </c>
      <c r="D215" s="134" t="s">
        <v>440</v>
      </c>
      <c r="E215" s="87" t="s">
        <v>43</v>
      </c>
      <c r="F215" s="87">
        <v>20</v>
      </c>
      <c r="G215" s="24"/>
      <c r="H215" s="25"/>
      <c r="I215" s="25"/>
      <c r="J215" s="25"/>
      <c r="K215" s="24">
        <v>0.51</v>
      </c>
      <c r="L215" s="24">
        <v>0.51</v>
      </c>
      <c r="M215" s="24">
        <v>0.51</v>
      </c>
      <c r="N215" s="24">
        <v>0.51</v>
      </c>
      <c r="O215" s="24">
        <v>0.51</v>
      </c>
      <c r="P215" s="24">
        <v>0.51</v>
      </c>
      <c r="Q215" s="24">
        <v>84.1</v>
      </c>
      <c r="R215" s="26" t="s">
        <v>44</v>
      </c>
    </row>
    <row r="216" spans="1:18" ht="25.5">
      <c r="A216" s="21">
        <f t="shared" si="6"/>
        <v>193</v>
      </c>
      <c r="B216" s="23" t="s">
        <v>430</v>
      </c>
      <c r="C216" s="21" t="s">
        <v>436</v>
      </c>
      <c r="D216" s="134" t="s">
        <v>441</v>
      </c>
      <c r="E216" s="87" t="s">
        <v>43</v>
      </c>
      <c r="F216" s="87">
        <v>20</v>
      </c>
      <c r="G216" s="24"/>
      <c r="H216" s="25"/>
      <c r="I216" s="25"/>
      <c r="J216" s="25"/>
      <c r="K216" s="24">
        <v>0.44</v>
      </c>
      <c r="L216" s="24">
        <v>0.44</v>
      </c>
      <c r="M216" s="24">
        <v>0.44</v>
      </c>
      <c r="N216" s="24">
        <v>0.44</v>
      </c>
      <c r="O216" s="24">
        <v>0.44</v>
      </c>
      <c r="P216" s="24">
        <v>0.44</v>
      </c>
      <c r="Q216" s="24">
        <v>61.92</v>
      </c>
      <c r="R216" s="26" t="s">
        <v>44</v>
      </c>
    </row>
    <row r="217" spans="1:18" ht="25.5">
      <c r="A217" s="21">
        <f t="shared" si="6"/>
        <v>194</v>
      </c>
      <c r="B217" s="23" t="s">
        <v>430</v>
      </c>
      <c r="C217" s="21" t="s">
        <v>436</v>
      </c>
      <c r="D217" s="134" t="s">
        <v>442</v>
      </c>
      <c r="E217" s="87" t="s">
        <v>43</v>
      </c>
      <c r="F217" s="87">
        <v>20</v>
      </c>
      <c r="G217" s="24"/>
      <c r="H217" s="25"/>
      <c r="I217" s="25"/>
      <c r="J217" s="25"/>
      <c r="K217" s="24">
        <v>0.95</v>
      </c>
      <c r="L217" s="24">
        <v>0.95</v>
      </c>
      <c r="M217" s="24">
        <v>0.95</v>
      </c>
      <c r="N217" s="24">
        <v>0.95</v>
      </c>
      <c r="O217" s="24">
        <v>0.95</v>
      </c>
      <c r="P217" s="24">
        <v>0.95</v>
      </c>
      <c r="Q217" s="24">
        <v>0</v>
      </c>
      <c r="R217" s="26" t="s">
        <v>44</v>
      </c>
    </row>
    <row r="218" spans="1:18" ht="25.5">
      <c r="A218" s="21">
        <f t="shared" si="6"/>
        <v>195</v>
      </c>
      <c r="B218" s="32" t="s">
        <v>443</v>
      </c>
      <c r="C218" s="52" t="s">
        <v>444</v>
      </c>
      <c r="D218" s="52" t="s">
        <v>445</v>
      </c>
      <c r="E218" s="52" t="s">
        <v>180</v>
      </c>
      <c r="F218" s="52">
        <v>5</v>
      </c>
      <c r="G218" s="55">
        <v>0.55000000000000004</v>
      </c>
      <c r="H218" s="55">
        <v>0.55000000000000004</v>
      </c>
      <c r="I218" s="55">
        <v>0.55000000000000004</v>
      </c>
      <c r="J218" s="55">
        <v>0.55000000000000004</v>
      </c>
      <c r="K218" s="55">
        <v>0.55000000000000004</v>
      </c>
      <c r="L218" s="55">
        <v>0.55000000000000004</v>
      </c>
      <c r="M218" s="55">
        <v>0.55000000000000004</v>
      </c>
      <c r="N218" s="55">
        <v>0.55000000000000004</v>
      </c>
      <c r="O218" s="55">
        <v>0.55000000000000004</v>
      </c>
      <c r="P218" s="55">
        <v>0.55000000000000004</v>
      </c>
      <c r="Q218" s="55">
        <v>100</v>
      </c>
      <c r="R218" s="17"/>
    </row>
    <row r="219" spans="1:18" ht="25.5">
      <c r="A219" s="21">
        <f t="shared" si="6"/>
        <v>196</v>
      </c>
      <c r="B219" s="32" t="s">
        <v>443</v>
      </c>
      <c r="C219" s="52" t="s">
        <v>444</v>
      </c>
      <c r="D219" s="52" t="s">
        <v>446</v>
      </c>
      <c r="E219" s="52" t="s">
        <v>180</v>
      </c>
      <c r="F219" s="52">
        <v>5</v>
      </c>
      <c r="G219" s="55">
        <v>0.51</v>
      </c>
      <c r="H219" s="55">
        <v>0.51</v>
      </c>
      <c r="I219" s="55">
        <v>0.51</v>
      </c>
      <c r="J219" s="55">
        <v>0.51</v>
      </c>
      <c r="K219" s="55">
        <v>0.51</v>
      </c>
      <c r="L219" s="55">
        <v>0.51</v>
      </c>
      <c r="M219" s="55">
        <v>0.51</v>
      </c>
      <c r="N219" s="55">
        <v>0.51</v>
      </c>
      <c r="O219" s="55">
        <v>0.51</v>
      </c>
      <c r="P219" s="55">
        <v>0.51</v>
      </c>
      <c r="Q219" s="55">
        <v>100</v>
      </c>
      <c r="R219" s="17"/>
    </row>
    <row r="220" spans="1:18" ht="25.5">
      <c r="A220" s="21">
        <f t="shared" si="6"/>
        <v>197</v>
      </c>
      <c r="B220" s="32" t="s">
        <v>447</v>
      </c>
      <c r="C220" s="52" t="s">
        <v>444</v>
      </c>
      <c r="D220" s="52" t="s">
        <v>448</v>
      </c>
      <c r="E220" s="52" t="s">
        <v>180</v>
      </c>
      <c r="F220" s="52">
        <v>5</v>
      </c>
      <c r="G220" s="55">
        <v>0.67</v>
      </c>
      <c r="H220" s="55">
        <v>0.67</v>
      </c>
      <c r="I220" s="55">
        <v>0.67</v>
      </c>
      <c r="J220" s="55">
        <v>0.67</v>
      </c>
      <c r="K220" s="55">
        <v>0.67</v>
      </c>
      <c r="L220" s="55">
        <v>0.67</v>
      </c>
      <c r="M220" s="55">
        <v>0.67</v>
      </c>
      <c r="N220" s="55">
        <v>0.67</v>
      </c>
      <c r="O220" s="55">
        <v>0.67</v>
      </c>
      <c r="P220" s="55">
        <v>0.67</v>
      </c>
      <c r="Q220" s="55">
        <v>0</v>
      </c>
      <c r="R220" s="17"/>
    </row>
    <row r="221" spans="1:18" ht="25.5">
      <c r="A221" s="21">
        <f t="shared" si="6"/>
        <v>198</v>
      </c>
      <c r="B221" s="32" t="s">
        <v>447</v>
      </c>
      <c r="C221" s="52" t="s">
        <v>444</v>
      </c>
      <c r="D221" s="138" t="s">
        <v>449</v>
      </c>
      <c r="E221" s="52" t="s">
        <v>180</v>
      </c>
      <c r="F221" s="52">
        <v>5</v>
      </c>
      <c r="G221" s="55">
        <v>0.65</v>
      </c>
      <c r="H221" s="55">
        <v>0.65</v>
      </c>
      <c r="I221" s="55">
        <v>0.65</v>
      </c>
      <c r="J221" s="55">
        <v>0.65</v>
      </c>
      <c r="K221" s="55">
        <v>0.65</v>
      </c>
      <c r="L221" s="55">
        <v>0.65</v>
      </c>
      <c r="M221" s="55">
        <v>0.65</v>
      </c>
      <c r="N221" s="55">
        <v>0.65</v>
      </c>
      <c r="O221" s="55">
        <v>0.65</v>
      </c>
      <c r="P221" s="55">
        <v>0.65</v>
      </c>
      <c r="Q221" s="55">
        <v>0</v>
      </c>
      <c r="R221" s="17"/>
    </row>
    <row r="222" spans="1:18">
      <c r="A222" s="21">
        <f t="shared" si="6"/>
        <v>199</v>
      </c>
      <c r="B222" s="111" t="s">
        <v>450</v>
      </c>
      <c r="C222" s="52" t="s">
        <v>444</v>
      </c>
      <c r="D222" s="139" t="s">
        <v>451</v>
      </c>
      <c r="E222" s="52" t="s">
        <v>180</v>
      </c>
      <c r="F222" s="52">
        <v>5</v>
      </c>
      <c r="G222" s="36">
        <v>0.19008</v>
      </c>
      <c r="H222" s="36">
        <v>0.19008</v>
      </c>
      <c r="I222" s="36">
        <v>0.19008</v>
      </c>
      <c r="J222" s="36">
        <v>0.19008</v>
      </c>
      <c r="K222" s="36">
        <v>0.19008</v>
      </c>
      <c r="L222" s="36">
        <v>0.19008</v>
      </c>
      <c r="M222" s="36">
        <v>0.19008</v>
      </c>
      <c r="N222" s="36">
        <v>0.19008</v>
      </c>
      <c r="O222" s="36">
        <v>0.19008</v>
      </c>
      <c r="P222" s="36">
        <v>0.19008</v>
      </c>
      <c r="Q222" s="36">
        <v>35.195707070707073</v>
      </c>
      <c r="R222" s="17"/>
    </row>
    <row r="223" spans="1:18">
      <c r="A223" s="21">
        <f t="shared" si="6"/>
        <v>200</v>
      </c>
      <c r="B223" s="111" t="s">
        <v>452</v>
      </c>
      <c r="C223" s="52" t="s">
        <v>444</v>
      </c>
      <c r="D223" s="139" t="s">
        <v>453</v>
      </c>
      <c r="E223" s="52" t="s">
        <v>180</v>
      </c>
      <c r="F223" s="52">
        <v>5</v>
      </c>
      <c r="G223" s="36">
        <v>0.21887999999999999</v>
      </c>
      <c r="H223" s="36">
        <v>0.21887999999999999</v>
      </c>
      <c r="I223" s="36">
        <v>0.21887999999999999</v>
      </c>
      <c r="J223" s="36">
        <v>0.21887999999999999</v>
      </c>
      <c r="K223" s="36">
        <v>0.21887999999999999</v>
      </c>
      <c r="L223" s="36">
        <v>0.21887999999999999</v>
      </c>
      <c r="M223" s="36">
        <v>0.21887999999999999</v>
      </c>
      <c r="N223" s="36">
        <v>0.21887999999999999</v>
      </c>
      <c r="O223" s="36">
        <v>0.21887999999999999</v>
      </c>
      <c r="P223" s="36">
        <v>0.21887999999999999</v>
      </c>
      <c r="Q223" s="36">
        <v>2.5127923976608186</v>
      </c>
      <c r="R223" s="17"/>
    </row>
    <row r="224" spans="1:18" ht="409.5">
      <c r="A224" s="21">
        <f t="shared" si="6"/>
        <v>201</v>
      </c>
      <c r="B224" s="111" t="s">
        <v>454</v>
      </c>
      <c r="C224" s="52" t="s">
        <v>444</v>
      </c>
      <c r="D224" s="139" t="s">
        <v>455</v>
      </c>
      <c r="E224" s="52" t="s">
        <v>180</v>
      </c>
      <c r="F224" s="52">
        <v>5</v>
      </c>
      <c r="G224" s="36">
        <v>3.2707199999999998</v>
      </c>
      <c r="H224" s="36">
        <v>3.2707199999999998</v>
      </c>
      <c r="I224" s="36">
        <v>3.2707199999999998</v>
      </c>
      <c r="J224" s="36">
        <v>3.2707199999999998</v>
      </c>
      <c r="K224" s="36">
        <v>3.2707199999999998</v>
      </c>
      <c r="L224" s="36">
        <v>3.2707199999999998</v>
      </c>
      <c r="M224" s="36">
        <v>3.2707199999999998</v>
      </c>
      <c r="N224" s="36">
        <v>3.2707199999999998</v>
      </c>
      <c r="O224" s="36">
        <v>3.2707199999999998</v>
      </c>
      <c r="P224" s="36">
        <v>3.2707199999999998</v>
      </c>
      <c r="Q224" s="36">
        <v>14.461647588298602</v>
      </c>
      <c r="R224" s="17"/>
    </row>
    <row r="225" spans="1:18" ht="409.5">
      <c r="A225" s="21">
        <f t="shared" si="6"/>
        <v>202</v>
      </c>
      <c r="B225" s="111" t="s">
        <v>456</v>
      </c>
      <c r="C225" s="52" t="s">
        <v>444</v>
      </c>
      <c r="D225" s="139" t="s">
        <v>457</v>
      </c>
      <c r="E225" s="52" t="s">
        <v>180</v>
      </c>
      <c r="F225" s="52">
        <v>5</v>
      </c>
      <c r="G225" s="36">
        <v>2.9447999999999999</v>
      </c>
      <c r="H225" s="36">
        <v>2.9447999999999999</v>
      </c>
      <c r="I225" s="36">
        <v>2.9447999999999999</v>
      </c>
      <c r="J225" s="36">
        <v>2.9447999999999999</v>
      </c>
      <c r="K225" s="36">
        <v>2.9447999999999999</v>
      </c>
      <c r="L225" s="36">
        <v>2.9447999999999999</v>
      </c>
      <c r="M225" s="36">
        <v>2.9447999999999999</v>
      </c>
      <c r="N225" s="36">
        <v>2.9447999999999999</v>
      </c>
      <c r="O225" s="36">
        <v>2.9447999999999999</v>
      </c>
      <c r="P225" s="36">
        <v>2.9447999999999999</v>
      </c>
      <c r="Q225" s="36">
        <v>7.2908177125781046</v>
      </c>
      <c r="R225" s="17"/>
    </row>
    <row r="226" spans="1:18" ht="38.25">
      <c r="A226" s="21">
        <f t="shared" si="6"/>
        <v>203</v>
      </c>
      <c r="B226" s="111" t="s">
        <v>458</v>
      </c>
      <c r="C226" s="52" t="s">
        <v>444</v>
      </c>
      <c r="D226" s="139" t="s">
        <v>459</v>
      </c>
      <c r="E226" s="52" t="s">
        <v>180</v>
      </c>
      <c r="F226" s="52">
        <v>5</v>
      </c>
      <c r="G226" s="36">
        <v>0.88319999999999999</v>
      </c>
      <c r="H226" s="36">
        <v>0.88319999999999999</v>
      </c>
      <c r="I226" s="36">
        <v>0.88319999999999999</v>
      </c>
      <c r="J226" s="36">
        <v>0.88319999999999999</v>
      </c>
      <c r="K226" s="36">
        <v>0.88319999999999999</v>
      </c>
      <c r="L226" s="36">
        <v>0.88319999999999999</v>
      </c>
      <c r="M226" s="36">
        <v>0.88319999999999999</v>
      </c>
      <c r="N226" s="36">
        <v>0.88319999999999999</v>
      </c>
      <c r="O226" s="36">
        <v>0.88319999999999999</v>
      </c>
      <c r="P226" s="36">
        <v>0.88319999999999999</v>
      </c>
      <c r="Q226" s="36">
        <v>22.76947463768116</v>
      </c>
      <c r="R226" s="17"/>
    </row>
    <row r="227" spans="1:18" ht="409.5">
      <c r="A227" s="21">
        <f t="shared" si="6"/>
        <v>204</v>
      </c>
      <c r="B227" s="111" t="s">
        <v>460</v>
      </c>
      <c r="C227" s="52" t="s">
        <v>444</v>
      </c>
      <c r="D227" s="139" t="s">
        <v>461</v>
      </c>
      <c r="E227" s="52" t="s">
        <v>180</v>
      </c>
      <c r="F227" s="52">
        <v>5</v>
      </c>
      <c r="G227" s="36">
        <v>3.4521600000000001</v>
      </c>
      <c r="H227" s="36">
        <v>3.4521600000000001</v>
      </c>
      <c r="I227" s="36">
        <v>3.4521600000000001</v>
      </c>
      <c r="J227" s="36">
        <v>3.4521600000000001</v>
      </c>
      <c r="K227" s="36">
        <v>3.4521600000000001</v>
      </c>
      <c r="L227" s="36">
        <v>3.4521600000000001</v>
      </c>
      <c r="M227" s="36">
        <v>3.4521600000000001</v>
      </c>
      <c r="N227" s="36">
        <v>3.4521600000000001</v>
      </c>
      <c r="O227" s="36">
        <v>3.4521600000000001</v>
      </c>
      <c r="P227" s="36">
        <v>3.4521600000000001</v>
      </c>
      <c r="Q227" s="36">
        <v>23.512525491286613</v>
      </c>
      <c r="R227" s="17"/>
    </row>
    <row r="228" spans="1:18">
      <c r="A228" s="21">
        <f t="shared" si="6"/>
        <v>205</v>
      </c>
      <c r="B228" s="32" t="s">
        <v>462</v>
      </c>
      <c r="C228" s="53" t="s">
        <v>463</v>
      </c>
      <c r="D228" s="53" t="s">
        <v>464</v>
      </c>
      <c r="E228" s="53" t="s">
        <v>180</v>
      </c>
      <c r="F228" s="53">
        <v>5</v>
      </c>
      <c r="G228" s="55">
        <v>0.47</v>
      </c>
      <c r="H228" s="55">
        <v>0.47</v>
      </c>
      <c r="I228" s="55">
        <v>0.47</v>
      </c>
      <c r="J228" s="55">
        <v>0.47</v>
      </c>
      <c r="K228" s="55">
        <v>0.47</v>
      </c>
      <c r="L228" s="55">
        <v>0.47</v>
      </c>
      <c r="M228" s="55">
        <v>0.47</v>
      </c>
      <c r="N228" s="55">
        <v>0.47</v>
      </c>
      <c r="O228" s="55">
        <v>0.47</v>
      </c>
      <c r="P228" s="55">
        <v>0.47</v>
      </c>
      <c r="Q228" s="55">
        <v>0</v>
      </c>
      <c r="R228" s="17"/>
    </row>
    <row r="229" spans="1:18">
      <c r="A229" s="21">
        <f t="shared" si="6"/>
        <v>206</v>
      </c>
      <c r="B229" s="32" t="s">
        <v>465</v>
      </c>
      <c r="C229" s="53" t="s">
        <v>463</v>
      </c>
      <c r="D229" s="53" t="s">
        <v>466</v>
      </c>
      <c r="E229" s="53" t="s">
        <v>180</v>
      </c>
      <c r="F229" s="53">
        <v>5</v>
      </c>
      <c r="G229" s="55">
        <v>0.25</v>
      </c>
      <c r="H229" s="55">
        <v>0.25</v>
      </c>
      <c r="I229" s="55">
        <v>0.25</v>
      </c>
      <c r="J229" s="55">
        <v>0.25</v>
      </c>
      <c r="K229" s="55">
        <v>0.25</v>
      </c>
      <c r="L229" s="55">
        <v>0.25</v>
      </c>
      <c r="M229" s="55">
        <v>0.25</v>
      </c>
      <c r="N229" s="55">
        <v>0.25</v>
      </c>
      <c r="O229" s="55">
        <v>0.25</v>
      </c>
      <c r="P229" s="55">
        <v>0.25</v>
      </c>
      <c r="Q229" s="55">
        <v>100</v>
      </c>
      <c r="R229" s="17"/>
    </row>
    <row r="230" spans="1:18" ht="25.5">
      <c r="A230" s="21">
        <f t="shared" si="6"/>
        <v>207</v>
      </c>
      <c r="B230" s="32" t="s">
        <v>467</v>
      </c>
      <c r="C230" s="53" t="s">
        <v>463</v>
      </c>
      <c r="D230" s="53" t="s">
        <v>468</v>
      </c>
      <c r="E230" s="53" t="s">
        <v>180</v>
      </c>
      <c r="F230" s="53">
        <v>5</v>
      </c>
      <c r="G230" s="55">
        <v>1.73</v>
      </c>
      <c r="H230" s="55">
        <v>1.73</v>
      </c>
      <c r="I230" s="55">
        <v>1.73</v>
      </c>
      <c r="J230" s="55">
        <v>1.73</v>
      </c>
      <c r="K230" s="55">
        <v>1.73</v>
      </c>
      <c r="L230" s="55">
        <v>1.73</v>
      </c>
      <c r="M230" s="55">
        <v>1.73</v>
      </c>
      <c r="N230" s="55">
        <v>1.73</v>
      </c>
      <c r="O230" s="55">
        <v>1.73</v>
      </c>
      <c r="P230" s="55">
        <v>1.73</v>
      </c>
      <c r="Q230" s="55">
        <v>100</v>
      </c>
      <c r="R230" s="17"/>
    </row>
    <row r="231" spans="1:18">
      <c r="A231" s="21">
        <f t="shared" si="6"/>
        <v>208</v>
      </c>
      <c r="B231" s="32" t="s">
        <v>469</v>
      </c>
      <c r="C231" s="53" t="s">
        <v>463</v>
      </c>
      <c r="D231" s="53" t="s">
        <v>470</v>
      </c>
      <c r="E231" s="53" t="s">
        <v>180</v>
      </c>
      <c r="F231" s="53">
        <v>5</v>
      </c>
      <c r="G231" s="55">
        <v>0.46</v>
      </c>
      <c r="H231" s="55">
        <v>0.46</v>
      </c>
      <c r="I231" s="55">
        <v>0.46</v>
      </c>
      <c r="J231" s="55">
        <v>0.46</v>
      </c>
      <c r="K231" s="55">
        <v>0.46</v>
      </c>
      <c r="L231" s="55">
        <v>0.46</v>
      </c>
      <c r="M231" s="55">
        <v>0.46</v>
      </c>
      <c r="N231" s="55">
        <v>0.46</v>
      </c>
      <c r="O231" s="55">
        <v>0.46</v>
      </c>
      <c r="P231" s="55">
        <v>0.46</v>
      </c>
      <c r="Q231" s="55">
        <v>0</v>
      </c>
      <c r="R231" s="17"/>
    </row>
    <row r="232" spans="1:18">
      <c r="A232" s="21">
        <f t="shared" si="6"/>
        <v>209</v>
      </c>
      <c r="B232" s="32" t="s">
        <v>471</v>
      </c>
      <c r="C232" s="53" t="s">
        <v>463</v>
      </c>
      <c r="D232" s="53" t="s">
        <v>472</v>
      </c>
      <c r="E232" s="53" t="s">
        <v>180</v>
      </c>
      <c r="F232" s="53">
        <v>5</v>
      </c>
      <c r="G232" s="55">
        <v>2.23</v>
      </c>
      <c r="H232" s="55">
        <v>2.23</v>
      </c>
      <c r="I232" s="55">
        <v>2.23</v>
      </c>
      <c r="J232" s="55">
        <v>2.23</v>
      </c>
      <c r="K232" s="55">
        <v>2.23</v>
      </c>
      <c r="L232" s="55">
        <v>2.23</v>
      </c>
      <c r="M232" s="55">
        <v>2.23</v>
      </c>
      <c r="N232" s="55">
        <v>2.23</v>
      </c>
      <c r="O232" s="55">
        <v>2.23</v>
      </c>
      <c r="P232" s="55">
        <v>2.23</v>
      </c>
      <c r="Q232" s="55">
        <v>0</v>
      </c>
      <c r="R232" s="17"/>
    </row>
    <row r="233" spans="1:18">
      <c r="A233" s="21">
        <f t="shared" si="6"/>
        <v>210</v>
      </c>
      <c r="B233" s="32" t="s">
        <v>471</v>
      </c>
      <c r="C233" s="53" t="s">
        <v>463</v>
      </c>
      <c r="D233" s="38" t="s">
        <v>473</v>
      </c>
      <c r="E233" s="53" t="s">
        <v>180</v>
      </c>
      <c r="F233" s="53">
        <v>5</v>
      </c>
      <c r="G233" s="55">
        <v>2.2799999999999998</v>
      </c>
      <c r="H233" s="55">
        <v>2.2799999999999998</v>
      </c>
      <c r="I233" s="55">
        <v>2.2799999999999998</v>
      </c>
      <c r="J233" s="55">
        <v>2.2799999999999998</v>
      </c>
      <c r="K233" s="55">
        <v>2.2799999999999998</v>
      </c>
      <c r="L233" s="55">
        <v>2.2799999999999998</v>
      </c>
      <c r="M233" s="55">
        <v>2.2799999999999998</v>
      </c>
      <c r="N233" s="55">
        <v>2.2799999999999998</v>
      </c>
      <c r="O233" s="55">
        <v>2.2799999999999998</v>
      </c>
      <c r="P233" s="55">
        <v>2.2799999999999998</v>
      </c>
      <c r="Q233" s="55">
        <v>0</v>
      </c>
      <c r="R233" s="17"/>
    </row>
    <row r="234" spans="1:18">
      <c r="A234" s="21">
        <f t="shared" si="6"/>
        <v>211</v>
      </c>
      <c r="B234" s="32" t="s">
        <v>471</v>
      </c>
      <c r="C234" s="53" t="s">
        <v>463</v>
      </c>
      <c r="D234" s="38" t="s">
        <v>474</v>
      </c>
      <c r="E234" s="53" t="s">
        <v>180</v>
      </c>
      <c r="F234" s="53">
        <v>5</v>
      </c>
      <c r="G234" s="55">
        <v>2.21</v>
      </c>
      <c r="H234" s="55">
        <v>2.21</v>
      </c>
      <c r="I234" s="55">
        <v>2.21</v>
      </c>
      <c r="J234" s="55">
        <v>2.21</v>
      </c>
      <c r="K234" s="55">
        <v>2.21</v>
      </c>
      <c r="L234" s="55">
        <v>2.21</v>
      </c>
      <c r="M234" s="55">
        <v>2.21</v>
      </c>
      <c r="N234" s="55">
        <v>2.21</v>
      </c>
      <c r="O234" s="55">
        <v>2.21</v>
      </c>
      <c r="P234" s="55">
        <v>2.21</v>
      </c>
      <c r="Q234" s="55">
        <v>0</v>
      </c>
      <c r="R234" s="17"/>
    </row>
    <row r="235" spans="1:18">
      <c r="A235" s="21">
        <f t="shared" si="6"/>
        <v>212</v>
      </c>
      <c r="B235" s="32" t="s">
        <v>471</v>
      </c>
      <c r="C235" s="53" t="s">
        <v>463</v>
      </c>
      <c r="D235" s="38" t="s">
        <v>475</v>
      </c>
      <c r="E235" s="53" t="s">
        <v>180</v>
      </c>
      <c r="F235" s="53">
        <v>5</v>
      </c>
      <c r="G235" s="55">
        <v>2.39</v>
      </c>
      <c r="H235" s="55">
        <v>2.39</v>
      </c>
      <c r="I235" s="55">
        <v>2.39</v>
      </c>
      <c r="J235" s="55">
        <v>2.39</v>
      </c>
      <c r="K235" s="55">
        <v>2.39</v>
      </c>
      <c r="L235" s="55">
        <v>2.39</v>
      </c>
      <c r="M235" s="55">
        <v>2.39</v>
      </c>
      <c r="N235" s="55">
        <v>2.39</v>
      </c>
      <c r="O235" s="55">
        <v>2.39</v>
      </c>
      <c r="P235" s="55">
        <v>2.39</v>
      </c>
      <c r="Q235" s="55">
        <v>0</v>
      </c>
      <c r="R235" s="17"/>
    </row>
    <row r="236" spans="1:18">
      <c r="A236" s="21">
        <f t="shared" si="6"/>
        <v>213</v>
      </c>
      <c r="B236" s="32" t="s">
        <v>476</v>
      </c>
      <c r="C236" s="53" t="s">
        <v>463</v>
      </c>
      <c r="D236" s="53" t="s">
        <v>477</v>
      </c>
      <c r="E236" s="53" t="s">
        <v>180</v>
      </c>
      <c r="F236" s="53">
        <v>5</v>
      </c>
      <c r="G236" s="55">
        <v>0.8</v>
      </c>
      <c r="H236" s="55">
        <v>0.8</v>
      </c>
      <c r="I236" s="55">
        <v>0.8</v>
      </c>
      <c r="J236" s="55">
        <v>0.8</v>
      </c>
      <c r="K236" s="55">
        <v>0.8</v>
      </c>
      <c r="L236" s="55">
        <v>0.8</v>
      </c>
      <c r="M236" s="55">
        <v>0.8</v>
      </c>
      <c r="N236" s="55">
        <v>0.8</v>
      </c>
      <c r="O236" s="55">
        <v>0.8</v>
      </c>
      <c r="P236" s="55">
        <v>0.8</v>
      </c>
      <c r="Q236" s="55">
        <v>100</v>
      </c>
      <c r="R236" s="17"/>
    </row>
    <row r="237" spans="1:18">
      <c r="A237" s="21">
        <f t="shared" si="6"/>
        <v>214</v>
      </c>
      <c r="B237" s="32" t="s">
        <v>478</v>
      </c>
      <c r="C237" s="53" t="s">
        <v>463</v>
      </c>
      <c r="D237" s="53" t="s">
        <v>479</v>
      </c>
      <c r="E237" s="53" t="s">
        <v>180</v>
      </c>
      <c r="F237" s="53">
        <v>5</v>
      </c>
      <c r="G237" s="55">
        <v>0.17</v>
      </c>
      <c r="H237" s="55">
        <v>0.17</v>
      </c>
      <c r="I237" s="55">
        <v>0.17</v>
      </c>
      <c r="J237" s="55">
        <v>0.17</v>
      </c>
      <c r="K237" s="55">
        <v>0.17</v>
      </c>
      <c r="L237" s="55">
        <v>0.17</v>
      </c>
      <c r="M237" s="55">
        <v>0.17</v>
      </c>
      <c r="N237" s="55">
        <v>0.17</v>
      </c>
      <c r="O237" s="55">
        <v>0.17</v>
      </c>
      <c r="P237" s="55">
        <v>0.17</v>
      </c>
      <c r="Q237" s="55">
        <v>0</v>
      </c>
      <c r="R237" s="17"/>
    </row>
    <row r="238" spans="1:18">
      <c r="A238" s="21">
        <f t="shared" si="6"/>
        <v>215</v>
      </c>
      <c r="B238" s="32" t="s">
        <v>480</v>
      </c>
      <c r="C238" s="53" t="s">
        <v>463</v>
      </c>
      <c r="D238" s="53" t="s">
        <v>481</v>
      </c>
      <c r="E238" s="53" t="s">
        <v>180</v>
      </c>
      <c r="F238" s="53">
        <v>5</v>
      </c>
      <c r="G238" s="54">
        <v>0.84</v>
      </c>
      <c r="H238" s="54">
        <v>0.84</v>
      </c>
      <c r="I238" s="54">
        <v>0.84</v>
      </c>
      <c r="J238" s="54">
        <v>0.84</v>
      </c>
      <c r="K238" s="54">
        <v>0.84</v>
      </c>
      <c r="L238" s="54">
        <v>0.84</v>
      </c>
      <c r="M238" s="54">
        <v>0.84</v>
      </c>
      <c r="N238" s="54">
        <v>0.84</v>
      </c>
      <c r="O238" s="54">
        <v>0.84</v>
      </c>
      <c r="P238" s="54">
        <v>0.84</v>
      </c>
      <c r="Q238" s="54">
        <v>0</v>
      </c>
      <c r="R238" s="17"/>
    </row>
    <row r="239" spans="1:18" ht="25.5">
      <c r="A239" s="21">
        <f t="shared" si="6"/>
        <v>216</v>
      </c>
      <c r="B239" s="32" t="s">
        <v>482</v>
      </c>
      <c r="C239" s="53" t="s">
        <v>463</v>
      </c>
      <c r="D239" s="53" t="s">
        <v>483</v>
      </c>
      <c r="E239" s="53" t="s">
        <v>180</v>
      </c>
      <c r="F239" s="53">
        <v>5</v>
      </c>
      <c r="G239" s="54">
        <v>0.65</v>
      </c>
      <c r="H239" s="54">
        <v>0.65</v>
      </c>
      <c r="I239" s="54">
        <v>0.65</v>
      </c>
      <c r="J239" s="54">
        <v>0.65</v>
      </c>
      <c r="K239" s="54">
        <v>0.65</v>
      </c>
      <c r="L239" s="54">
        <v>0.65</v>
      </c>
      <c r="M239" s="54">
        <v>0.65</v>
      </c>
      <c r="N239" s="54">
        <v>0.65</v>
      </c>
      <c r="O239" s="54">
        <v>0.65</v>
      </c>
      <c r="P239" s="54">
        <v>0.65</v>
      </c>
      <c r="Q239" s="54">
        <v>0</v>
      </c>
      <c r="R239" s="17"/>
    </row>
    <row r="240" spans="1:18" ht="25.5">
      <c r="A240" s="21">
        <f t="shared" si="6"/>
        <v>217</v>
      </c>
      <c r="B240" s="32" t="s">
        <v>482</v>
      </c>
      <c r="C240" s="53" t="s">
        <v>463</v>
      </c>
      <c r="D240" s="53" t="s">
        <v>484</v>
      </c>
      <c r="E240" s="53" t="s">
        <v>180</v>
      </c>
      <c r="F240" s="53">
        <v>5</v>
      </c>
      <c r="G240" s="54">
        <v>1.06</v>
      </c>
      <c r="H240" s="54">
        <v>1.06</v>
      </c>
      <c r="I240" s="54">
        <v>1.06</v>
      </c>
      <c r="J240" s="54">
        <v>1.06</v>
      </c>
      <c r="K240" s="54">
        <v>1.06</v>
      </c>
      <c r="L240" s="54">
        <v>1.06</v>
      </c>
      <c r="M240" s="54">
        <v>1.06</v>
      </c>
      <c r="N240" s="54">
        <v>1.06</v>
      </c>
      <c r="O240" s="54">
        <v>1.06</v>
      </c>
      <c r="P240" s="54">
        <v>1.06</v>
      </c>
      <c r="Q240" s="54">
        <v>0</v>
      </c>
      <c r="R240" s="17"/>
    </row>
    <row r="241" spans="1:19" ht="25.5">
      <c r="A241" s="21">
        <f t="shared" si="6"/>
        <v>218</v>
      </c>
      <c r="B241" s="32" t="s">
        <v>485</v>
      </c>
      <c r="C241" s="53" t="s">
        <v>463</v>
      </c>
      <c r="D241" s="53" t="s">
        <v>486</v>
      </c>
      <c r="E241" s="53" t="s">
        <v>180</v>
      </c>
      <c r="F241" s="53">
        <v>5</v>
      </c>
      <c r="G241" s="54">
        <v>1.18</v>
      </c>
      <c r="H241" s="54">
        <v>1.18</v>
      </c>
      <c r="I241" s="54">
        <v>1.18</v>
      </c>
      <c r="J241" s="54">
        <v>1.18</v>
      </c>
      <c r="K241" s="54">
        <v>1.18</v>
      </c>
      <c r="L241" s="54">
        <v>1.18</v>
      </c>
      <c r="M241" s="54">
        <v>1.18</v>
      </c>
      <c r="N241" s="54">
        <v>1.18</v>
      </c>
      <c r="O241" s="54">
        <v>1.18</v>
      </c>
      <c r="P241" s="54">
        <v>1.18</v>
      </c>
      <c r="Q241" s="54">
        <v>100</v>
      </c>
      <c r="R241" s="17"/>
    </row>
    <row r="242" spans="1:19">
      <c r="A242" s="21">
        <f t="shared" si="6"/>
        <v>219</v>
      </c>
      <c r="B242" s="111" t="s">
        <v>487</v>
      </c>
      <c r="C242" s="53" t="s">
        <v>463</v>
      </c>
      <c r="D242" s="139" t="s">
        <v>488</v>
      </c>
      <c r="E242" s="52" t="s">
        <v>180</v>
      </c>
      <c r="F242" s="52">
        <v>5</v>
      </c>
      <c r="G242" s="36">
        <v>0.19656000000000001</v>
      </c>
      <c r="H242" s="36">
        <v>0.19656000000000001</v>
      </c>
      <c r="I242" s="36">
        <v>0.19656000000000001</v>
      </c>
      <c r="J242" s="36">
        <v>0.19656000000000001</v>
      </c>
      <c r="K242" s="36">
        <v>0.19656000000000001</v>
      </c>
      <c r="L242" s="36">
        <v>0.19656000000000001</v>
      </c>
      <c r="M242" s="36">
        <v>0.19656000000000001</v>
      </c>
      <c r="N242" s="36">
        <v>0.19656000000000001</v>
      </c>
      <c r="O242" s="36">
        <v>0.19656000000000001</v>
      </c>
      <c r="P242" s="36">
        <v>0.19656000000000001</v>
      </c>
      <c r="Q242" s="36">
        <v>0</v>
      </c>
      <c r="R242" s="77"/>
    </row>
    <row r="243" spans="1:19" ht="25.5">
      <c r="A243" s="21">
        <f t="shared" si="6"/>
        <v>220</v>
      </c>
      <c r="B243" s="111" t="s">
        <v>489</v>
      </c>
      <c r="C243" s="140" t="s">
        <v>490</v>
      </c>
      <c r="D243" s="139" t="s">
        <v>491</v>
      </c>
      <c r="E243" s="52" t="s">
        <v>180</v>
      </c>
      <c r="F243" s="52">
        <v>5</v>
      </c>
      <c r="G243" s="2">
        <v>0.11</v>
      </c>
      <c r="H243" s="36">
        <v>0.11</v>
      </c>
      <c r="I243" s="2">
        <v>0.11</v>
      </c>
      <c r="J243" s="36">
        <v>0.11</v>
      </c>
      <c r="K243" s="2">
        <v>0.11</v>
      </c>
      <c r="L243" s="36">
        <v>0.11</v>
      </c>
      <c r="M243" s="2">
        <v>0.11</v>
      </c>
      <c r="N243" s="36">
        <v>0.11</v>
      </c>
      <c r="O243" s="2">
        <v>0.11</v>
      </c>
      <c r="P243" s="36">
        <v>0.11</v>
      </c>
      <c r="Q243" s="2">
        <v>0</v>
      </c>
      <c r="R243" s="26" t="s">
        <v>44</v>
      </c>
      <c r="S243" s="141" t="s">
        <v>57</v>
      </c>
    </row>
    <row r="244" spans="1:19">
      <c r="A244" s="21">
        <f t="shared" si="6"/>
        <v>221</v>
      </c>
      <c r="B244" s="32" t="s">
        <v>492</v>
      </c>
      <c r="C244" s="95" t="s">
        <v>490</v>
      </c>
      <c r="D244" s="95" t="s">
        <v>493</v>
      </c>
      <c r="E244" s="52" t="s">
        <v>180</v>
      </c>
      <c r="F244" s="52">
        <v>5</v>
      </c>
      <c r="G244" s="36">
        <v>0.2</v>
      </c>
      <c r="H244" s="36">
        <v>0.2</v>
      </c>
      <c r="I244" s="36">
        <v>0.2</v>
      </c>
      <c r="J244" s="36">
        <v>0.2</v>
      </c>
      <c r="K244" s="36">
        <v>0.2</v>
      </c>
      <c r="L244" s="36">
        <v>0.2</v>
      </c>
      <c r="M244" s="36">
        <v>0.2</v>
      </c>
      <c r="N244" s="36">
        <v>0.2</v>
      </c>
      <c r="O244" s="36">
        <v>0.2</v>
      </c>
      <c r="P244" s="36">
        <v>0.2</v>
      </c>
      <c r="Q244" s="36">
        <v>0</v>
      </c>
      <c r="R244" s="96"/>
    </row>
    <row r="245" spans="1:19" ht="25.5">
      <c r="A245" s="21">
        <f t="shared" si="6"/>
        <v>222</v>
      </c>
      <c r="B245" s="81" t="s">
        <v>494</v>
      </c>
      <c r="C245" s="97" t="s">
        <v>490</v>
      </c>
      <c r="D245" s="97" t="s">
        <v>495</v>
      </c>
      <c r="E245" s="82" t="s">
        <v>180</v>
      </c>
      <c r="F245" s="82">
        <v>5</v>
      </c>
      <c r="G245" s="43">
        <v>0.28999999999999998</v>
      </c>
      <c r="H245" s="43">
        <v>0.28999999999999998</v>
      </c>
      <c r="I245" s="43">
        <v>0.28999999999999998</v>
      </c>
      <c r="J245" s="43">
        <v>0.28999999999999998</v>
      </c>
      <c r="K245" s="43">
        <v>0.28999999999999998</v>
      </c>
      <c r="L245" s="43">
        <v>0.28999999999999998</v>
      </c>
      <c r="M245" s="43">
        <v>0.28999999999999998</v>
      </c>
      <c r="N245" s="43">
        <v>0.28999999999999998</v>
      </c>
      <c r="O245" s="43">
        <v>0.28999999999999998</v>
      </c>
      <c r="P245" s="43">
        <v>0.28999999999999998</v>
      </c>
      <c r="Q245" s="43">
        <v>0</v>
      </c>
      <c r="R245" s="77"/>
    </row>
    <row r="246" spans="1:19" ht="25.5">
      <c r="A246" s="21">
        <f t="shared" si="6"/>
        <v>223</v>
      </c>
      <c r="B246" s="32" t="s">
        <v>496</v>
      </c>
      <c r="C246" s="95" t="s">
        <v>490</v>
      </c>
      <c r="D246" s="95" t="s">
        <v>497</v>
      </c>
      <c r="E246" s="52" t="s">
        <v>180</v>
      </c>
      <c r="F246" s="52">
        <v>5</v>
      </c>
      <c r="G246" s="36">
        <v>0.47</v>
      </c>
      <c r="H246" s="36">
        <v>0.47</v>
      </c>
      <c r="I246" s="36">
        <v>0.47</v>
      </c>
      <c r="J246" s="36">
        <v>0.47</v>
      </c>
      <c r="K246" s="36">
        <v>0.47</v>
      </c>
      <c r="L246" s="36">
        <v>0.47</v>
      </c>
      <c r="M246" s="36">
        <v>0.47</v>
      </c>
      <c r="N246" s="36">
        <v>0.47</v>
      </c>
      <c r="O246" s="36">
        <v>0.47</v>
      </c>
      <c r="P246" s="36">
        <v>0.47</v>
      </c>
      <c r="Q246" s="107">
        <v>0</v>
      </c>
      <c r="R246" s="26" t="s">
        <v>44</v>
      </c>
      <c r="S246" s="57"/>
    </row>
    <row r="247" spans="1:19" ht="25.5">
      <c r="A247" s="21">
        <f t="shared" si="6"/>
        <v>224</v>
      </c>
      <c r="B247" s="59" t="s">
        <v>498</v>
      </c>
      <c r="C247" s="142" t="s">
        <v>490</v>
      </c>
      <c r="D247" s="142" t="s">
        <v>499</v>
      </c>
      <c r="E247" s="142" t="s">
        <v>180</v>
      </c>
      <c r="F247" s="142">
        <v>5</v>
      </c>
      <c r="G247" s="143">
        <v>0.11</v>
      </c>
      <c r="H247" s="143">
        <v>0.11</v>
      </c>
      <c r="I247" s="143">
        <v>0.11</v>
      </c>
      <c r="J247" s="143">
        <v>0.11</v>
      </c>
      <c r="K247" s="143">
        <v>0.11</v>
      </c>
      <c r="L247" s="143">
        <v>0.11</v>
      </c>
      <c r="M247" s="143">
        <v>0.11</v>
      </c>
      <c r="N247" s="143">
        <v>0.11</v>
      </c>
      <c r="O247" s="143">
        <v>0.11</v>
      </c>
      <c r="P247" s="143">
        <v>0.11</v>
      </c>
      <c r="Q247" s="144">
        <v>0</v>
      </c>
      <c r="R247" s="26" t="s">
        <v>44</v>
      </c>
    </row>
    <row r="248" spans="1:19" ht="409.5">
      <c r="A248" s="21">
        <f t="shared" si="6"/>
        <v>225</v>
      </c>
      <c r="B248" s="145" t="s">
        <v>500</v>
      </c>
      <c r="C248" s="101" t="s">
        <v>490</v>
      </c>
      <c r="D248" s="146" t="s">
        <v>501</v>
      </c>
      <c r="E248" s="66" t="s">
        <v>180</v>
      </c>
      <c r="F248" s="128">
        <v>20</v>
      </c>
      <c r="G248" s="102"/>
      <c r="H248" s="147"/>
      <c r="I248" s="147"/>
      <c r="J248" s="147"/>
      <c r="K248" s="147"/>
      <c r="L248" s="147"/>
      <c r="M248" s="102"/>
      <c r="N248" s="102"/>
      <c r="O248" s="102"/>
      <c r="P248" s="102">
        <v>5.4</v>
      </c>
      <c r="Q248" s="102">
        <v>11.21</v>
      </c>
      <c r="R248" s="96"/>
    </row>
    <row r="249" spans="1:19">
      <c r="A249" s="21">
        <f t="shared" si="6"/>
        <v>226</v>
      </c>
      <c r="B249" s="111" t="s">
        <v>502</v>
      </c>
      <c r="C249" s="95" t="s">
        <v>490</v>
      </c>
      <c r="D249" s="139" t="s">
        <v>503</v>
      </c>
      <c r="E249" s="52" t="s">
        <v>180</v>
      </c>
      <c r="F249" s="53">
        <v>5</v>
      </c>
      <c r="G249" s="36">
        <v>4.3272000000000004</v>
      </c>
      <c r="H249" s="36">
        <v>4.3272000000000004</v>
      </c>
      <c r="I249" s="36">
        <v>4.3272000000000004</v>
      </c>
      <c r="J249" s="36">
        <v>4.3272000000000004</v>
      </c>
      <c r="K249" s="36">
        <v>4.3272000000000004</v>
      </c>
      <c r="L249" s="36">
        <v>4.3272000000000004</v>
      </c>
      <c r="M249" s="36">
        <v>4.3272000000000004</v>
      </c>
      <c r="N249" s="36">
        <v>4.3272000000000004</v>
      </c>
      <c r="O249" s="36">
        <v>4.3272000000000004</v>
      </c>
      <c r="P249" s="36">
        <v>4.3272000000000004</v>
      </c>
      <c r="Q249" s="36">
        <v>0</v>
      </c>
      <c r="R249" s="17"/>
    </row>
    <row r="250" spans="1:19" ht="25.5">
      <c r="A250" s="21">
        <f t="shared" si="6"/>
        <v>227</v>
      </c>
      <c r="B250" s="32" t="s">
        <v>504</v>
      </c>
      <c r="C250" s="53" t="s">
        <v>505</v>
      </c>
      <c r="D250" s="53" t="s">
        <v>506</v>
      </c>
      <c r="E250" s="53" t="s">
        <v>180</v>
      </c>
      <c r="F250" s="53">
        <v>5</v>
      </c>
      <c r="G250" s="55">
        <v>1.06</v>
      </c>
      <c r="H250" s="55">
        <v>1.06</v>
      </c>
      <c r="I250" s="55">
        <v>1.06</v>
      </c>
      <c r="J250" s="55">
        <v>1.06</v>
      </c>
      <c r="K250" s="55">
        <v>1.06</v>
      </c>
      <c r="L250" s="55">
        <v>1.06</v>
      </c>
      <c r="M250" s="55">
        <v>1.06</v>
      </c>
      <c r="N250" s="55">
        <v>1.06</v>
      </c>
      <c r="O250" s="55">
        <v>1.06</v>
      </c>
      <c r="P250" s="55">
        <v>1.06</v>
      </c>
      <c r="Q250" s="36">
        <v>0</v>
      </c>
      <c r="R250" s="17"/>
    </row>
    <row r="251" spans="1:19" ht="38.25">
      <c r="A251" s="21">
        <f t="shared" si="6"/>
        <v>228</v>
      </c>
      <c r="B251" s="32" t="s">
        <v>507</v>
      </c>
      <c r="C251" s="53" t="s">
        <v>505</v>
      </c>
      <c r="D251" s="53" t="s">
        <v>162</v>
      </c>
      <c r="E251" s="53" t="s">
        <v>180</v>
      </c>
      <c r="F251" s="53">
        <v>5</v>
      </c>
      <c r="G251" s="55">
        <v>0.31</v>
      </c>
      <c r="H251" s="55">
        <v>0.31</v>
      </c>
      <c r="I251" s="55">
        <v>0.31</v>
      </c>
      <c r="J251" s="55">
        <v>0.31</v>
      </c>
      <c r="K251" s="55">
        <v>0.31</v>
      </c>
      <c r="L251" s="55">
        <v>0.31</v>
      </c>
      <c r="M251" s="55">
        <v>0.31</v>
      </c>
      <c r="N251" s="55">
        <v>0.31</v>
      </c>
      <c r="O251" s="55">
        <v>0.31</v>
      </c>
      <c r="P251" s="55">
        <v>0.31</v>
      </c>
      <c r="Q251" s="36">
        <v>0</v>
      </c>
      <c r="R251" s="17"/>
    </row>
    <row r="252" spans="1:19" ht="25.5">
      <c r="A252" s="21">
        <f t="shared" si="6"/>
        <v>229</v>
      </c>
      <c r="B252" s="32" t="s">
        <v>508</v>
      </c>
      <c r="C252" s="53" t="s">
        <v>505</v>
      </c>
      <c r="D252" s="53" t="s">
        <v>509</v>
      </c>
      <c r="E252" s="53" t="s">
        <v>180</v>
      </c>
      <c r="F252" s="53">
        <v>5</v>
      </c>
      <c r="G252" s="55">
        <v>1.53</v>
      </c>
      <c r="H252" s="55">
        <v>1.53</v>
      </c>
      <c r="I252" s="55">
        <v>1.53</v>
      </c>
      <c r="J252" s="55">
        <v>1.53</v>
      </c>
      <c r="K252" s="55">
        <v>1.53</v>
      </c>
      <c r="L252" s="55">
        <v>1.53</v>
      </c>
      <c r="M252" s="55">
        <v>1.53</v>
      </c>
      <c r="N252" s="55">
        <v>1.53</v>
      </c>
      <c r="O252" s="55">
        <v>1.53</v>
      </c>
      <c r="P252" s="55">
        <v>1.53</v>
      </c>
      <c r="Q252" s="36">
        <v>0</v>
      </c>
      <c r="R252" s="17"/>
    </row>
    <row r="253" spans="1:19">
      <c r="A253" s="21">
        <f t="shared" si="6"/>
        <v>230</v>
      </c>
      <c r="B253" s="32" t="s">
        <v>510</v>
      </c>
      <c r="C253" s="53" t="s">
        <v>505</v>
      </c>
      <c r="D253" s="53" t="s">
        <v>511</v>
      </c>
      <c r="E253" s="53" t="s">
        <v>180</v>
      </c>
      <c r="F253" s="53">
        <v>5</v>
      </c>
      <c r="G253" s="148">
        <v>0.08</v>
      </c>
      <c r="H253" s="148">
        <v>0.08</v>
      </c>
      <c r="I253" s="148">
        <v>0.08</v>
      </c>
      <c r="J253" s="148">
        <v>0.08</v>
      </c>
      <c r="K253" s="148">
        <v>0.08</v>
      </c>
      <c r="L253" s="148">
        <v>0.08</v>
      </c>
      <c r="M253" s="148">
        <v>0.08</v>
      </c>
      <c r="N253" s="148">
        <v>0.08</v>
      </c>
      <c r="O253" s="148">
        <v>0.08</v>
      </c>
      <c r="P253" s="148">
        <v>0.08</v>
      </c>
      <c r="Q253" s="36">
        <v>0</v>
      </c>
      <c r="R253" s="17"/>
    </row>
    <row r="254" spans="1:19" ht="25.5">
      <c r="A254" s="21">
        <f t="shared" si="6"/>
        <v>231</v>
      </c>
      <c r="B254" s="32" t="s">
        <v>512</v>
      </c>
      <c r="C254" s="53" t="s">
        <v>505</v>
      </c>
      <c r="D254" s="53" t="s">
        <v>513</v>
      </c>
      <c r="E254" s="53" t="s">
        <v>180</v>
      </c>
      <c r="F254" s="53">
        <v>5</v>
      </c>
      <c r="G254" s="148">
        <v>0.16</v>
      </c>
      <c r="H254" s="148">
        <v>0.16</v>
      </c>
      <c r="I254" s="148">
        <v>0.16</v>
      </c>
      <c r="J254" s="148">
        <v>0.16</v>
      </c>
      <c r="K254" s="148">
        <v>0.16</v>
      </c>
      <c r="L254" s="148">
        <v>0.16</v>
      </c>
      <c r="M254" s="148">
        <v>0.16</v>
      </c>
      <c r="N254" s="148">
        <v>0.16</v>
      </c>
      <c r="O254" s="148">
        <v>0.16</v>
      </c>
      <c r="P254" s="148">
        <v>0.16</v>
      </c>
      <c r="Q254" s="36">
        <v>0</v>
      </c>
      <c r="R254" s="17"/>
    </row>
    <row r="255" spans="1:19" ht="409.5">
      <c r="A255" s="21">
        <f t="shared" si="6"/>
        <v>232</v>
      </c>
      <c r="B255" s="111" t="s">
        <v>514</v>
      </c>
      <c r="C255" s="53" t="s">
        <v>505</v>
      </c>
      <c r="D255" s="139" t="s">
        <v>375</v>
      </c>
      <c r="E255" s="53" t="s">
        <v>180</v>
      </c>
      <c r="F255" s="53">
        <v>5</v>
      </c>
      <c r="G255" s="36">
        <v>4.9248000000000003</v>
      </c>
      <c r="H255" s="36">
        <v>4.9248000000000003</v>
      </c>
      <c r="I255" s="36">
        <v>4.9248000000000003</v>
      </c>
      <c r="J255" s="36">
        <v>4.9248000000000003</v>
      </c>
      <c r="K255" s="36">
        <v>4.9248000000000003</v>
      </c>
      <c r="L255" s="36">
        <v>4.9248000000000003</v>
      </c>
      <c r="M255" s="36">
        <v>4.9248000000000003</v>
      </c>
      <c r="N255" s="36">
        <v>4.9248000000000003</v>
      </c>
      <c r="O255" s="36">
        <v>4.9248000000000003</v>
      </c>
      <c r="P255" s="36">
        <v>4.9248000000000003</v>
      </c>
      <c r="Q255" s="36">
        <v>4.1900000000000004</v>
      </c>
      <c r="R255" s="17"/>
    </row>
    <row r="256" spans="1:19" ht="409.5">
      <c r="A256" s="21">
        <f t="shared" si="6"/>
        <v>233</v>
      </c>
      <c r="B256" s="111" t="s">
        <v>515</v>
      </c>
      <c r="C256" s="53" t="s">
        <v>505</v>
      </c>
      <c r="D256" s="139" t="s">
        <v>516</v>
      </c>
      <c r="E256" s="53" t="s">
        <v>180</v>
      </c>
      <c r="F256" s="53">
        <v>5</v>
      </c>
      <c r="G256" s="36">
        <v>4.6416000000000004</v>
      </c>
      <c r="H256" s="36">
        <v>4.6416000000000004</v>
      </c>
      <c r="I256" s="36">
        <v>4.6416000000000004</v>
      </c>
      <c r="J256" s="36">
        <v>4.6416000000000004</v>
      </c>
      <c r="K256" s="36">
        <v>4.6416000000000004</v>
      </c>
      <c r="L256" s="36">
        <v>4.6416000000000004</v>
      </c>
      <c r="M256" s="36">
        <v>4.6416000000000004</v>
      </c>
      <c r="N256" s="36">
        <v>4.6416000000000004</v>
      </c>
      <c r="O256" s="36">
        <v>4.6416000000000004</v>
      </c>
      <c r="P256" s="36">
        <v>4.6416000000000004</v>
      </c>
      <c r="Q256" s="36">
        <v>8.34</v>
      </c>
      <c r="R256" s="17"/>
    </row>
    <row r="257" spans="1:19" ht="409.5">
      <c r="A257" s="21">
        <f t="shared" si="6"/>
        <v>234</v>
      </c>
      <c r="B257" s="111" t="s">
        <v>517</v>
      </c>
      <c r="C257" s="53" t="s">
        <v>505</v>
      </c>
      <c r="D257" s="139" t="s">
        <v>518</v>
      </c>
      <c r="E257" s="53" t="s">
        <v>180</v>
      </c>
      <c r="F257" s="53">
        <v>5</v>
      </c>
      <c r="G257" s="36">
        <v>1.95</v>
      </c>
      <c r="H257" s="36">
        <v>1.95</v>
      </c>
      <c r="I257" s="36">
        <v>1.95</v>
      </c>
      <c r="J257" s="36">
        <v>1.95</v>
      </c>
      <c r="K257" s="36">
        <v>1.95</v>
      </c>
      <c r="L257" s="36">
        <v>1.95</v>
      </c>
      <c r="M257" s="36">
        <v>1.95</v>
      </c>
      <c r="N257" s="36">
        <v>1.95</v>
      </c>
      <c r="O257" s="36">
        <v>1.95</v>
      </c>
      <c r="P257" s="36">
        <v>1.95</v>
      </c>
      <c r="Q257" s="36">
        <v>17.489999999999998</v>
      </c>
      <c r="R257" s="77"/>
    </row>
    <row r="258" spans="1:19" ht="25.5">
      <c r="A258" s="21">
        <f t="shared" si="6"/>
        <v>235</v>
      </c>
      <c r="B258" s="111" t="s">
        <v>489</v>
      </c>
      <c r="C258" s="133" t="s">
        <v>519</v>
      </c>
      <c r="D258" s="139" t="s">
        <v>520</v>
      </c>
      <c r="E258" s="133" t="s">
        <v>180</v>
      </c>
      <c r="F258" s="53">
        <v>5</v>
      </c>
      <c r="G258" s="2">
        <v>0.05</v>
      </c>
      <c r="H258" s="36">
        <v>0.05</v>
      </c>
      <c r="I258" s="2">
        <v>0.05</v>
      </c>
      <c r="J258" s="36">
        <v>0.05</v>
      </c>
      <c r="K258" s="2">
        <v>0.05</v>
      </c>
      <c r="L258" s="36">
        <v>0.05</v>
      </c>
      <c r="M258" s="2">
        <v>0.05</v>
      </c>
      <c r="N258" s="36">
        <v>0.05</v>
      </c>
      <c r="O258" s="2">
        <v>0.05</v>
      </c>
      <c r="P258" s="36">
        <v>0.05</v>
      </c>
      <c r="Q258" s="2">
        <v>0</v>
      </c>
      <c r="R258" s="26" t="s">
        <v>44</v>
      </c>
      <c r="S258" s="141" t="s">
        <v>57</v>
      </c>
    </row>
    <row r="259" spans="1:19" ht="25.5">
      <c r="A259" s="21">
        <f t="shared" si="6"/>
        <v>236</v>
      </c>
      <c r="B259" s="32" t="s">
        <v>521</v>
      </c>
      <c r="C259" s="52" t="s">
        <v>519</v>
      </c>
      <c r="D259" s="138" t="s">
        <v>522</v>
      </c>
      <c r="E259" s="52" t="s">
        <v>180</v>
      </c>
      <c r="F259" s="52">
        <v>5</v>
      </c>
      <c r="G259" s="55">
        <v>0.1</v>
      </c>
      <c r="H259" s="55">
        <v>0.1</v>
      </c>
      <c r="I259" s="55">
        <v>0.1</v>
      </c>
      <c r="J259" s="55">
        <v>0.1</v>
      </c>
      <c r="K259" s="55">
        <v>0.1</v>
      </c>
      <c r="L259" s="55">
        <v>0.1</v>
      </c>
      <c r="M259" s="55">
        <v>0.1</v>
      </c>
      <c r="N259" s="55">
        <v>0.1</v>
      </c>
      <c r="O259" s="55">
        <v>0.1</v>
      </c>
      <c r="P259" s="55">
        <v>0.1</v>
      </c>
      <c r="Q259" s="55">
        <v>0</v>
      </c>
      <c r="R259" s="96"/>
    </row>
    <row r="260" spans="1:19" ht="25.5">
      <c r="A260" s="21">
        <f t="shared" si="6"/>
        <v>237</v>
      </c>
      <c r="B260" s="32" t="s">
        <v>521</v>
      </c>
      <c r="C260" s="52" t="s">
        <v>519</v>
      </c>
      <c r="D260" s="138" t="s">
        <v>523</v>
      </c>
      <c r="E260" s="52" t="s">
        <v>180</v>
      </c>
      <c r="F260" s="52">
        <v>5</v>
      </c>
      <c r="G260" s="55">
        <v>0.2</v>
      </c>
      <c r="H260" s="55">
        <v>0.2</v>
      </c>
      <c r="I260" s="55">
        <v>0.2</v>
      </c>
      <c r="J260" s="55">
        <v>0.2</v>
      </c>
      <c r="K260" s="55">
        <v>0.2</v>
      </c>
      <c r="L260" s="55">
        <v>0.2</v>
      </c>
      <c r="M260" s="55">
        <v>0.2</v>
      </c>
      <c r="N260" s="55">
        <v>0.2</v>
      </c>
      <c r="O260" s="55">
        <v>0.2</v>
      </c>
      <c r="P260" s="55">
        <v>0.2</v>
      </c>
      <c r="Q260" s="55">
        <v>0</v>
      </c>
      <c r="R260" s="17"/>
    </row>
    <row r="261" spans="1:19">
      <c r="A261" s="21">
        <f t="shared" si="6"/>
        <v>238</v>
      </c>
      <c r="B261" s="32" t="s">
        <v>524</v>
      </c>
      <c r="C261" s="53" t="s">
        <v>519</v>
      </c>
      <c r="D261" s="53" t="s">
        <v>525</v>
      </c>
      <c r="E261" s="53" t="s">
        <v>180</v>
      </c>
      <c r="F261" s="53">
        <v>5</v>
      </c>
      <c r="G261" s="55">
        <v>0.8</v>
      </c>
      <c r="H261" s="55">
        <v>0.8</v>
      </c>
      <c r="I261" s="55">
        <v>0.8</v>
      </c>
      <c r="J261" s="55">
        <v>0.8</v>
      </c>
      <c r="K261" s="55">
        <v>0.8</v>
      </c>
      <c r="L261" s="55">
        <v>0.8</v>
      </c>
      <c r="M261" s="55">
        <v>0.8</v>
      </c>
      <c r="N261" s="55">
        <v>0.8</v>
      </c>
      <c r="O261" s="55">
        <v>0.8</v>
      </c>
      <c r="P261" s="55">
        <v>0.8</v>
      </c>
      <c r="Q261" s="55">
        <v>0</v>
      </c>
      <c r="R261" s="17"/>
    </row>
    <row r="262" spans="1:19">
      <c r="A262" s="21">
        <f t="shared" si="6"/>
        <v>239</v>
      </c>
      <c r="B262" s="32" t="s">
        <v>524</v>
      </c>
      <c r="C262" s="53" t="s">
        <v>519</v>
      </c>
      <c r="D262" s="53" t="s">
        <v>526</v>
      </c>
      <c r="E262" s="53" t="s">
        <v>180</v>
      </c>
      <c r="F262" s="53">
        <v>5</v>
      </c>
      <c r="G262" s="55">
        <v>0.74</v>
      </c>
      <c r="H262" s="55">
        <v>0.74</v>
      </c>
      <c r="I262" s="55">
        <v>0.74</v>
      </c>
      <c r="J262" s="55">
        <v>0.74</v>
      </c>
      <c r="K262" s="55">
        <v>0.74</v>
      </c>
      <c r="L262" s="55">
        <v>0.74</v>
      </c>
      <c r="M262" s="55">
        <v>0.74</v>
      </c>
      <c r="N262" s="55">
        <v>0.74</v>
      </c>
      <c r="O262" s="55">
        <v>0.74</v>
      </c>
      <c r="P262" s="55">
        <v>0.74</v>
      </c>
      <c r="Q262" s="55">
        <v>0</v>
      </c>
      <c r="R262" s="17"/>
    </row>
    <row r="263" spans="1:19">
      <c r="A263" s="21">
        <f t="shared" si="6"/>
        <v>240</v>
      </c>
      <c r="B263" s="32" t="s">
        <v>524</v>
      </c>
      <c r="C263" s="53" t="s">
        <v>519</v>
      </c>
      <c r="D263" s="53" t="s">
        <v>527</v>
      </c>
      <c r="E263" s="53" t="s">
        <v>180</v>
      </c>
      <c r="F263" s="53">
        <v>5</v>
      </c>
      <c r="G263" s="55">
        <v>3.43</v>
      </c>
      <c r="H263" s="55">
        <v>3.43</v>
      </c>
      <c r="I263" s="55">
        <v>3.43</v>
      </c>
      <c r="J263" s="55">
        <v>3.43</v>
      </c>
      <c r="K263" s="55">
        <v>3.43</v>
      </c>
      <c r="L263" s="55">
        <v>3.43</v>
      </c>
      <c r="M263" s="55">
        <v>3.43</v>
      </c>
      <c r="N263" s="55">
        <v>3.43</v>
      </c>
      <c r="O263" s="55">
        <v>3.43</v>
      </c>
      <c r="P263" s="55">
        <v>3.43</v>
      </c>
      <c r="Q263" s="55">
        <v>0</v>
      </c>
      <c r="R263" s="17"/>
    </row>
    <row r="264" spans="1:19">
      <c r="A264" s="21">
        <f t="shared" si="6"/>
        <v>241</v>
      </c>
      <c r="B264" s="32" t="s">
        <v>524</v>
      </c>
      <c r="C264" s="53" t="s">
        <v>519</v>
      </c>
      <c r="D264" s="53" t="s">
        <v>528</v>
      </c>
      <c r="E264" s="53" t="s">
        <v>180</v>
      </c>
      <c r="F264" s="53">
        <v>5</v>
      </c>
      <c r="G264" s="55">
        <v>0.01</v>
      </c>
      <c r="H264" s="55">
        <v>0.01</v>
      </c>
      <c r="I264" s="55">
        <v>0.01</v>
      </c>
      <c r="J264" s="55">
        <v>0.01</v>
      </c>
      <c r="K264" s="55">
        <v>0.01</v>
      </c>
      <c r="L264" s="55">
        <v>0.01</v>
      </c>
      <c r="M264" s="55">
        <v>0.01</v>
      </c>
      <c r="N264" s="55">
        <v>0.01</v>
      </c>
      <c r="O264" s="55">
        <v>0.01</v>
      </c>
      <c r="P264" s="55">
        <v>0.01</v>
      </c>
      <c r="Q264" s="55">
        <v>0</v>
      </c>
      <c r="R264" s="17"/>
    </row>
    <row r="265" spans="1:19" ht="409.5">
      <c r="A265" s="21">
        <f t="shared" si="6"/>
        <v>242</v>
      </c>
      <c r="B265" s="111" t="s">
        <v>529</v>
      </c>
      <c r="C265" s="53" t="s">
        <v>519</v>
      </c>
      <c r="D265" s="139" t="s">
        <v>530</v>
      </c>
      <c r="E265" s="52" t="s">
        <v>180</v>
      </c>
      <c r="F265" s="52">
        <v>5</v>
      </c>
      <c r="G265" s="36">
        <v>1.42272</v>
      </c>
      <c r="H265" s="36">
        <v>1.42272</v>
      </c>
      <c r="I265" s="36">
        <v>1.42272</v>
      </c>
      <c r="J265" s="36">
        <v>1.42272</v>
      </c>
      <c r="K265" s="36">
        <v>1.42272</v>
      </c>
      <c r="L265" s="36">
        <v>1.42272</v>
      </c>
      <c r="M265" s="36">
        <v>1.42272</v>
      </c>
      <c r="N265" s="36">
        <v>1.42272</v>
      </c>
      <c r="O265" s="36">
        <v>1.42272</v>
      </c>
      <c r="P265" s="36">
        <v>1.42272</v>
      </c>
      <c r="Q265" s="36">
        <v>2.88</v>
      </c>
      <c r="R265" s="17"/>
    </row>
    <row r="266" spans="1:19" ht="409.5">
      <c r="A266" s="21">
        <f t="shared" si="6"/>
        <v>243</v>
      </c>
      <c r="B266" s="111" t="s">
        <v>531</v>
      </c>
      <c r="C266" s="53" t="s">
        <v>519</v>
      </c>
      <c r="D266" s="139" t="s">
        <v>532</v>
      </c>
      <c r="E266" s="52" t="s">
        <v>180</v>
      </c>
      <c r="F266" s="52">
        <v>5</v>
      </c>
      <c r="G266" s="36">
        <v>3.4797600000000002</v>
      </c>
      <c r="H266" s="36">
        <v>3.4797600000000002</v>
      </c>
      <c r="I266" s="36">
        <v>3.4797600000000002</v>
      </c>
      <c r="J266" s="36">
        <v>3.4797600000000002</v>
      </c>
      <c r="K266" s="36">
        <v>3.4797600000000002</v>
      </c>
      <c r="L266" s="36">
        <v>3.4797600000000002</v>
      </c>
      <c r="M266" s="36">
        <v>3.4797600000000002</v>
      </c>
      <c r="N266" s="36">
        <v>3.4797600000000002</v>
      </c>
      <c r="O266" s="36">
        <v>3.4797600000000002</v>
      </c>
      <c r="P266" s="36">
        <v>3.4797600000000002</v>
      </c>
      <c r="Q266" s="36">
        <v>6.24</v>
      </c>
      <c r="R266" s="17"/>
    </row>
    <row r="267" spans="1:19">
      <c r="A267" s="21">
        <f t="shared" si="6"/>
        <v>244</v>
      </c>
      <c r="B267" s="32" t="s">
        <v>533</v>
      </c>
      <c r="C267" s="53" t="s">
        <v>534</v>
      </c>
      <c r="D267" s="149" t="s">
        <v>535</v>
      </c>
      <c r="E267" s="150" t="s">
        <v>180</v>
      </c>
      <c r="F267" s="151">
        <v>5</v>
      </c>
      <c r="G267" s="36">
        <v>0.5</v>
      </c>
      <c r="H267" s="36">
        <v>0.5</v>
      </c>
      <c r="I267" s="36">
        <v>0.5</v>
      </c>
      <c r="J267" s="36">
        <v>0.5</v>
      </c>
      <c r="K267" s="36">
        <v>0.5</v>
      </c>
      <c r="L267" s="36">
        <v>0.5</v>
      </c>
      <c r="M267" s="36">
        <v>0.5</v>
      </c>
      <c r="N267" s="36">
        <v>0.5</v>
      </c>
      <c r="O267" s="36">
        <v>0.5</v>
      </c>
      <c r="P267" s="36">
        <v>0.5</v>
      </c>
      <c r="Q267" s="36">
        <v>0</v>
      </c>
      <c r="R267" s="17"/>
    </row>
    <row r="268" spans="1:19" ht="25.5">
      <c r="A268" s="21">
        <f t="shared" si="6"/>
        <v>245</v>
      </c>
      <c r="B268" s="32" t="s">
        <v>536</v>
      </c>
      <c r="C268" s="53" t="s">
        <v>534</v>
      </c>
      <c r="D268" s="53" t="s">
        <v>537</v>
      </c>
      <c r="E268" s="53" t="s">
        <v>180</v>
      </c>
      <c r="F268" s="53">
        <v>5</v>
      </c>
      <c r="G268" s="55">
        <v>0.15</v>
      </c>
      <c r="H268" s="55">
        <v>0.15</v>
      </c>
      <c r="I268" s="55">
        <v>0.15</v>
      </c>
      <c r="J268" s="55">
        <v>0.15</v>
      </c>
      <c r="K268" s="55">
        <v>0.15</v>
      </c>
      <c r="L268" s="55">
        <v>0.15</v>
      </c>
      <c r="M268" s="55">
        <v>0.15</v>
      </c>
      <c r="N268" s="55">
        <v>0.15</v>
      </c>
      <c r="O268" s="55">
        <v>0.15</v>
      </c>
      <c r="P268" s="55">
        <v>0.15</v>
      </c>
      <c r="Q268" s="36">
        <v>0</v>
      </c>
      <c r="R268" s="17"/>
    </row>
    <row r="269" spans="1:19">
      <c r="A269" s="21">
        <f t="shared" si="6"/>
        <v>246</v>
      </c>
      <c r="B269" s="32" t="s">
        <v>538</v>
      </c>
      <c r="C269" s="53" t="s">
        <v>534</v>
      </c>
      <c r="D269" s="53" t="s">
        <v>539</v>
      </c>
      <c r="E269" s="53" t="s">
        <v>180</v>
      </c>
      <c r="F269" s="53">
        <v>5</v>
      </c>
      <c r="G269" s="55">
        <v>1.79</v>
      </c>
      <c r="H269" s="55">
        <v>1.79</v>
      </c>
      <c r="I269" s="55">
        <v>1.79</v>
      </c>
      <c r="J269" s="55">
        <v>1.79</v>
      </c>
      <c r="K269" s="55">
        <v>1.79</v>
      </c>
      <c r="L269" s="55">
        <v>1.79</v>
      </c>
      <c r="M269" s="55">
        <v>1.79</v>
      </c>
      <c r="N269" s="55">
        <v>1.79</v>
      </c>
      <c r="O269" s="55">
        <v>1.79</v>
      </c>
      <c r="P269" s="55">
        <v>1.79</v>
      </c>
      <c r="Q269" s="36">
        <v>0</v>
      </c>
      <c r="R269" s="17"/>
    </row>
    <row r="270" spans="1:19">
      <c r="A270" s="21">
        <f t="shared" si="6"/>
        <v>247</v>
      </c>
      <c r="B270" s="32" t="s">
        <v>238</v>
      </c>
      <c r="C270" s="53" t="s">
        <v>534</v>
      </c>
      <c r="D270" s="53" t="s">
        <v>540</v>
      </c>
      <c r="E270" s="53" t="s">
        <v>180</v>
      </c>
      <c r="F270" s="53">
        <v>5</v>
      </c>
      <c r="G270" s="55">
        <v>0.53</v>
      </c>
      <c r="H270" s="55">
        <v>0.53</v>
      </c>
      <c r="I270" s="55">
        <v>0.53</v>
      </c>
      <c r="J270" s="55">
        <v>0.53</v>
      </c>
      <c r="K270" s="55">
        <v>0.53</v>
      </c>
      <c r="L270" s="55">
        <v>0.53</v>
      </c>
      <c r="M270" s="55">
        <v>0.53</v>
      </c>
      <c r="N270" s="55">
        <v>0.53</v>
      </c>
      <c r="O270" s="55">
        <v>0.53</v>
      </c>
      <c r="P270" s="55">
        <v>0.53</v>
      </c>
      <c r="Q270" s="36">
        <v>0</v>
      </c>
      <c r="R270" s="17"/>
    </row>
    <row r="271" spans="1:19" ht="25.5">
      <c r="A271" s="21">
        <f t="shared" si="6"/>
        <v>248</v>
      </c>
      <c r="B271" s="32" t="s">
        <v>541</v>
      </c>
      <c r="C271" s="53" t="s">
        <v>534</v>
      </c>
      <c r="D271" s="53" t="s">
        <v>542</v>
      </c>
      <c r="E271" s="53" t="s">
        <v>180</v>
      </c>
      <c r="F271" s="53">
        <v>5</v>
      </c>
      <c r="G271" s="55">
        <v>0.69</v>
      </c>
      <c r="H271" s="55">
        <v>0.69</v>
      </c>
      <c r="I271" s="55">
        <v>0.69</v>
      </c>
      <c r="J271" s="55">
        <v>0.69</v>
      </c>
      <c r="K271" s="55">
        <v>0.69</v>
      </c>
      <c r="L271" s="55">
        <v>0.69</v>
      </c>
      <c r="M271" s="55">
        <v>0.69</v>
      </c>
      <c r="N271" s="55">
        <v>0.69</v>
      </c>
      <c r="O271" s="55">
        <v>0.69</v>
      </c>
      <c r="P271" s="55">
        <v>0.69</v>
      </c>
      <c r="Q271" s="36">
        <v>0</v>
      </c>
      <c r="R271" s="17"/>
    </row>
    <row r="272" spans="1:19">
      <c r="A272" s="21">
        <f t="shared" si="6"/>
        <v>249</v>
      </c>
      <c r="B272" s="32" t="s">
        <v>538</v>
      </c>
      <c r="C272" s="53" t="s">
        <v>534</v>
      </c>
      <c r="D272" s="53" t="s">
        <v>543</v>
      </c>
      <c r="E272" s="53" t="s">
        <v>180</v>
      </c>
      <c r="F272" s="53">
        <v>5</v>
      </c>
      <c r="G272" s="55">
        <v>0.13</v>
      </c>
      <c r="H272" s="55">
        <v>0.13</v>
      </c>
      <c r="I272" s="55">
        <v>0.13</v>
      </c>
      <c r="J272" s="55">
        <v>0.13</v>
      </c>
      <c r="K272" s="55">
        <v>0.13</v>
      </c>
      <c r="L272" s="55">
        <v>0.13</v>
      </c>
      <c r="M272" s="55">
        <v>0.13</v>
      </c>
      <c r="N272" s="55">
        <v>0.13</v>
      </c>
      <c r="O272" s="55">
        <v>0.13</v>
      </c>
      <c r="P272" s="55">
        <v>0.13</v>
      </c>
      <c r="Q272" s="36">
        <v>0</v>
      </c>
      <c r="R272" s="17"/>
    </row>
    <row r="273" spans="1:19" ht="409.5">
      <c r="A273" s="21">
        <f t="shared" ref="A273:A336" si="7">A272+1</f>
        <v>250</v>
      </c>
      <c r="B273" s="111" t="s">
        <v>544</v>
      </c>
      <c r="C273" s="53" t="s">
        <v>534</v>
      </c>
      <c r="D273" s="139" t="s">
        <v>545</v>
      </c>
      <c r="E273" s="52" t="s">
        <v>180</v>
      </c>
      <c r="F273" s="52">
        <v>5</v>
      </c>
      <c r="G273" s="36">
        <v>3.2227199999999998</v>
      </c>
      <c r="H273" s="36">
        <v>3.2227199999999998</v>
      </c>
      <c r="I273" s="36">
        <v>3.2227199999999998</v>
      </c>
      <c r="J273" s="36">
        <v>3.2227199999999998</v>
      </c>
      <c r="K273" s="36">
        <v>3.2227199999999998</v>
      </c>
      <c r="L273" s="36">
        <v>3.2227199999999998</v>
      </c>
      <c r="M273" s="36">
        <v>3.2227199999999998</v>
      </c>
      <c r="N273" s="36">
        <v>3.2227199999999998</v>
      </c>
      <c r="O273" s="36">
        <v>3.2227199999999998</v>
      </c>
      <c r="P273" s="36">
        <v>3.2227199999999998</v>
      </c>
      <c r="Q273" s="36">
        <v>10.593535895144475</v>
      </c>
      <c r="R273" s="17"/>
    </row>
    <row r="274" spans="1:19" ht="409.5">
      <c r="A274" s="21">
        <f t="shared" si="7"/>
        <v>251</v>
      </c>
      <c r="B274" s="111" t="s">
        <v>546</v>
      </c>
      <c r="C274" s="53" t="s">
        <v>534</v>
      </c>
      <c r="D274" s="139" t="s">
        <v>547</v>
      </c>
      <c r="E274" s="52" t="s">
        <v>180</v>
      </c>
      <c r="F274" s="52">
        <v>5</v>
      </c>
      <c r="G274" s="36">
        <v>3.2716799999999999</v>
      </c>
      <c r="H274" s="36">
        <v>3.2716799999999999</v>
      </c>
      <c r="I274" s="36">
        <v>3.2716799999999999</v>
      </c>
      <c r="J274" s="36">
        <v>3.2716799999999999</v>
      </c>
      <c r="K274" s="36">
        <v>3.2716799999999999</v>
      </c>
      <c r="L274" s="36">
        <v>3.2716799999999999</v>
      </c>
      <c r="M274" s="36">
        <v>3.2716799999999999</v>
      </c>
      <c r="N274" s="36">
        <v>3.2716799999999999</v>
      </c>
      <c r="O274" s="36">
        <v>3.2716799999999999</v>
      </c>
      <c r="P274" s="36">
        <v>3.2716799999999999</v>
      </c>
      <c r="Q274" s="36">
        <v>2.2037607589984352</v>
      </c>
      <c r="R274" s="17"/>
    </row>
    <row r="275" spans="1:19" ht="409.5">
      <c r="A275" s="21">
        <f t="shared" si="7"/>
        <v>252</v>
      </c>
      <c r="B275" s="111" t="s">
        <v>548</v>
      </c>
      <c r="C275" s="53" t="s">
        <v>534</v>
      </c>
      <c r="D275" s="139" t="s">
        <v>549</v>
      </c>
      <c r="E275" s="52" t="s">
        <v>180</v>
      </c>
      <c r="F275" s="52">
        <v>5</v>
      </c>
      <c r="G275" s="36">
        <v>2.4811200000000002</v>
      </c>
      <c r="H275" s="36">
        <v>2.4811200000000002</v>
      </c>
      <c r="I275" s="36">
        <v>2.4811200000000002</v>
      </c>
      <c r="J275" s="36">
        <v>2.4811200000000002</v>
      </c>
      <c r="K275" s="36">
        <v>2.4811200000000002</v>
      </c>
      <c r="L275" s="36">
        <v>2.4811200000000002</v>
      </c>
      <c r="M275" s="36">
        <v>2.4811200000000002</v>
      </c>
      <c r="N275" s="36">
        <v>2.4811200000000002</v>
      </c>
      <c r="O275" s="36">
        <v>2.4811200000000002</v>
      </c>
      <c r="P275" s="36">
        <v>2.4811200000000002</v>
      </c>
      <c r="Q275" s="36">
        <v>8.7581414844908743</v>
      </c>
      <c r="R275" s="17"/>
    </row>
    <row r="276" spans="1:19" ht="369.75">
      <c r="A276" s="21">
        <f t="shared" si="7"/>
        <v>253</v>
      </c>
      <c r="B276" s="111" t="s">
        <v>550</v>
      </c>
      <c r="C276" s="53" t="s">
        <v>534</v>
      </c>
      <c r="D276" s="139" t="s">
        <v>551</v>
      </c>
      <c r="E276" s="52" t="s">
        <v>180</v>
      </c>
      <c r="F276" s="52">
        <v>5</v>
      </c>
      <c r="G276" s="36">
        <v>1.1736</v>
      </c>
      <c r="H276" s="36">
        <v>1.1736</v>
      </c>
      <c r="I276" s="36">
        <v>1.1736</v>
      </c>
      <c r="J276" s="36">
        <v>1.1736</v>
      </c>
      <c r="K276" s="36">
        <v>1.1736</v>
      </c>
      <c r="L276" s="36">
        <v>1.1736</v>
      </c>
      <c r="M276" s="36">
        <v>1.1736</v>
      </c>
      <c r="N276" s="36">
        <v>1.1736</v>
      </c>
      <c r="O276" s="36">
        <v>1.1736</v>
      </c>
      <c r="P276" s="36">
        <v>1.1736</v>
      </c>
      <c r="Q276" s="36">
        <v>0.64758009543285622</v>
      </c>
      <c r="R276" s="17"/>
    </row>
    <row r="277" spans="1:19" ht="409.5">
      <c r="A277" s="21">
        <f t="shared" si="7"/>
        <v>254</v>
      </c>
      <c r="B277" s="111" t="s">
        <v>552</v>
      </c>
      <c r="C277" s="53" t="s">
        <v>534</v>
      </c>
      <c r="D277" s="139" t="s">
        <v>553</v>
      </c>
      <c r="E277" s="52" t="s">
        <v>180</v>
      </c>
      <c r="F277" s="52">
        <v>5</v>
      </c>
      <c r="G277" s="36">
        <v>0.85</v>
      </c>
      <c r="H277" s="36">
        <v>0.85</v>
      </c>
      <c r="I277" s="36">
        <v>0.85</v>
      </c>
      <c r="J277" s="36">
        <v>0.85</v>
      </c>
      <c r="K277" s="36">
        <v>0.85</v>
      </c>
      <c r="L277" s="36">
        <v>0.85</v>
      </c>
      <c r="M277" s="36">
        <v>0.85</v>
      </c>
      <c r="N277" s="36">
        <v>0.85</v>
      </c>
      <c r="O277" s="36">
        <v>0.85</v>
      </c>
      <c r="P277" s="36">
        <v>0.85</v>
      </c>
      <c r="Q277" s="36">
        <v>0</v>
      </c>
      <c r="R277" s="17"/>
    </row>
    <row r="278" spans="1:19">
      <c r="A278" s="21">
        <f t="shared" si="7"/>
        <v>255</v>
      </c>
      <c r="B278" s="32" t="s">
        <v>554</v>
      </c>
      <c r="C278" s="95" t="s">
        <v>555</v>
      </c>
      <c r="D278" s="138" t="s">
        <v>556</v>
      </c>
      <c r="E278" s="95" t="s">
        <v>180</v>
      </c>
      <c r="F278" s="95">
        <v>5</v>
      </c>
      <c r="G278" s="54">
        <v>0.17</v>
      </c>
      <c r="H278" s="54">
        <v>0.17</v>
      </c>
      <c r="I278" s="54">
        <v>0.17</v>
      </c>
      <c r="J278" s="54">
        <v>0.17</v>
      </c>
      <c r="K278" s="54">
        <v>0.17</v>
      </c>
      <c r="L278" s="54">
        <v>0.17</v>
      </c>
      <c r="M278" s="54">
        <v>0.17</v>
      </c>
      <c r="N278" s="54">
        <v>0.17</v>
      </c>
      <c r="O278" s="54">
        <v>0.17</v>
      </c>
      <c r="P278" s="54">
        <v>0.17</v>
      </c>
      <c r="Q278" s="54">
        <v>0</v>
      </c>
      <c r="R278" s="17"/>
    </row>
    <row r="279" spans="1:19">
      <c r="A279" s="21">
        <f t="shared" si="7"/>
        <v>256</v>
      </c>
      <c r="B279" s="32" t="s">
        <v>554</v>
      </c>
      <c r="C279" s="95" t="s">
        <v>555</v>
      </c>
      <c r="D279" s="138" t="s">
        <v>557</v>
      </c>
      <c r="E279" s="95" t="s">
        <v>180</v>
      </c>
      <c r="F279" s="95">
        <v>5</v>
      </c>
      <c r="G279" s="54">
        <v>0.42</v>
      </c>
      <c r="H279" s="54">
        <v>0.42</v>
      </c>
      <c r="I279" s="54">
        <v>0.42</v>
      </c>
      <c r="J279" s="54">
        <v>0.42</v>
      </c>
      <c r="K279" s="54">
        <v>0.42</v>
      </c>
      <c r="L279" s="54">
        <v>0.42</v>
      </c>
      <c r="M279" s="54">
        <v>0.42</v>
      </c>
      <c r="N279" s="54">
        <v>0.42</v>
      </c>
      <c r="O279" s="54">
        <v>0.42</v>
      </c>
      <c r="P279" s="54">
        <v>0.42</v>
      </c>
      <c r="Q279" s="54">
        <v>0</v>
      </c>
      <c r="R279" s="77"/>
    </row>
    <row r="280" spans="1:19" ht="25.5">
      <c r="A280" s="21">
        <f t="shared" si="7"/>
        <v>257</v>
      </c>
      <c r="B280" s="32" t="s">
        <v>498</v>
      </c>
      <c r="C280" s="95" t="s">
        <v>555</v>
      </c>
      <c r="D280" s="138" t="s">
        <v>558</v>
      </c>
      <c r="E280" s="95" t="s">
        <v>180</v>
      </c>
      <c r="F280" s="95">
        <v>5</v>
      </c>
      <c r="G280" s="79">
        <v>0.03</v>
      </c>
      <c r="H280" s="54">
        <v>0.03</v>
      </c>
      <c r="I280" s="79">
        <v>0.03</v>
      </c>
      <c r="J280" s="54">
        <v>0.03</v>
      </c>
      <c r="K280" s="79">
        <v>0.03</v>
      </c>
      <c r="L280" s="54">
        <v>0.03</v>
      </c>
      <c r="M280" s="79">
        <v>0.03</v>
      </c>
      <c r="N280" s="54">
        <v>0.03</v>
      </c>
      <c r="O280" s="79">
        <v>0.03</v>
      </c>
      <c r="P280" s="54">
        <v>0.03</v>
      </c>
      <c r="Q280" s="79">
        <v>0</v>
      </c>
      <c r="R280" s="26" t="s">
        <v>44</v>
      </c>
      <c r="S280" s="57" t="s">
        <v>57</v>
      </c>
    </row>
    <row r="281" spans="1:19" ht="25.5">
      <c r="A281" s="21">
        <f t="shared" si="7"/>
        <v>258</v>
      </c>
      <c r="B281" s="32" t="s">
        <v>115</v>
      </c>
      <c r="C281" s="95" t="s">
        <v>555</v>
      </c>
      <c r="D281" s="138" t="s">
        <v>559</v>
      </c>
      <c r="E281" s="95" t="s">
        <v>180</v>
      </c>
      <c r="F281" s="95">
        <v>5</v>
      </c>
      <c r="G281" s="54">
        <v>0.05</v>
      </c>
      <c r="H281" s="79">
        <v>0.05</v>
      </c>
      <c r="I281" s="54">
        <v>0.05</v>
      </c>
      <c r="J281" s="79">
        <v>0.05</v>
      </c>
      <c r="K281" s="54">
        <v>0.05</v>
      </c>
      <c r="L281" s="79">
        <v>0.05</v>
      </c>
      <c r="M281" s="54">
        <v>0.05</v>
      </c>
      <c r="N281" s="79">
        <v>0.05</v>
      </c>
      <c r="O281" s="54">
        <v>0.05</v>
      </c>
      <c r="P281" s="79">
        <v>0.05</v>
      </c>
      <c r="Q281" s="118">
        <v>0</v>
      </c>
      <c r="R281" s="26" t="s">
        <v>44</v>
      </c>
      <c r="S281" s="141" t="s">
        <v>57</v>
      </c>
    </row>
    <row r="282" spans="1:19" ht="25.5">
      <c r="A282" s="21">
        <f t="shared" si="7"/>
        <v>259</v>
      </c>
      <c r="B282" s="32" t="s">
        <v>560</v>
      </c>
      <c r="C282" s="95" t="s">
        <v>555</v>
      </c>
      <c r="D282" s="138" t="s">
        <v>561</v>
      </c>
      <c r="E282" s="95" t="s">
        <v>180</v>
      </c>
      <c r="F282" s="95">
        <v>5</v>
      </c>
      <c r="G282" s="79">
        <v>0.03</v>
      </c>
      <c r="H282" s="54">
        <v>0.03</v>
      </c>
      <c r="I282" s="79">
        <v>0.03</v>
      </c>
      <c r="J282" s="54">
        <v>0.03</v>
      </c>
      <c r="K282" s="79">
        <v>0.03</v>
      </c>
      <c r="L282" s="54">
        <v>0.03</v>
      </c>
      <c r="M282" s="79">
        <v>0.03</v>
      </c>
      <c r="N282" s="54">
        <v>0.03</v>
      </c>
      <c r="O282" s="79">
        <v>0.03</v>
      </c>
      <c r="P282" s="54">
        <v>0.03</v>
      </c>
      <c r="Q282" s="79">
        <v>0</v>
      </c>
      <c r="R282" s="26" t="s">
        <v>44</v>
      </c>
      <c r="S282" s="57" t="s">
        <v>57</v>
      </c>
    </row>
    <row r="283" spans="1:19" ht="25.5">
      <c r="A283" s="21">
        <f t="shared" si="7"/>
        <v>260</v>
      </c>
      <c r="B283" s="32" t="s">
        <v>115</v>
      </c>
      <c r="C283" s="95" t="s">
        <v>555</v>
      </c>
      <c r="D283" s="138" t="s">
        <v>562</v>
      </c>
      <c r="E283" s="95" t="s">
        <v>180</v>
      </c>
      <c r="F283" s="95">
        <v>5</v>
      </c>
      <c r="G283" s="54">
        <v>0.12</v>
      </c>
      <c r="H283" s="79">
        <v>0.12</v>
      </c>
      <c r="I283" s="54">
        <v>0.12</v>
      </c>
      <c r="J283" s="79">
        <v>0.12</v>
      </c>
      <c r="K283" s="54">
        <v>0.12</v>
      </c>
      <c r="L283" s="79">
        <v>0.12</v>
      </c>
      <c r="M283" s="54">
        <v>0.12</v>
      </c>
      <c r="N283" s="79">
        <v>0.12</v>
      </c>
      <c r="O283" s="54">
        <v>0.12</v>
      </c>
      <c r="P283" s="79">
        <v>0.12</v>
      </c>
      <c r="Q283" s="118">
        <v>0</v>
      </c>
      <c r="R283" s="26" t="s">
        <v>44</v>
      </c>
      <c r="S283" s="141" t="s">
        <v>57</v>
      </c>
    </row>
    <row r="284" spans="1:19">
      <c r="A284" s="21">
        <f t="shared" si="7"/>
        <v>261</v>
      </c>
      <c r="B284" s="32" t="s">
        <v>554</v>
      </c>
      <c r="C284" s="95" t="s">
        <v>555</v>
      </c>
      <c r="D284" s="138" t="s">
        <v>563</v>
      </c>
      <c r="E284" s="95" t="s">
        <v>180</v>
      </c>
      <c r="F284" s="95">
        <v>5</v>
      </c>
      <c r="G284" s="54">
        <v>0.21</v>
      </c>
      <c r="H284" s="54">
        <v>0.21</v>
      </c>
      <c r="I284" s="54">
        <v>0.21</v>
      </c>
      <c r="J284" s="54">
        <v>0.21</v>
      </c>
      <c r="K284" s="54">
        <v>0.21</v>
      </c>
      <c r="L284" s="54">
        <v>0.21</v>
      </c>
      <c r="M284" s="54">
        <v>0.21</v>
      </c>
      <c r="N284" s="54">
        <v>0.21</v>
      </c>
      <c r="O284" s="54">
        <v>0.21</v>
      </c>
      <c r="P284" s="54">
        <v>0.21</v>
      </c>
      <c r="Q284" s="54">
        <v>0</v>
      </c>
      <c r="R284" s="96"/>
    </row>
    <row r="285" spans="1:19">
      <c r="A285" s="21">
        <f t="shared" si="7"/>
        <v>262</v>
      </c>
      <c r="B285" s="32" t="s">
        <v>564</v>
      </c>
      <c r="C285" s="95" t="s">
        <v>555</v>
      </c>
      <c r="D285" s="138" t="s">
        <v>565</v>
      </c>
      <c r="E285" s="95" t="s">
        <v>180</v>
      </c>
      <c r="F285" s="95">
        <v>5</v>
      </c>
      <c r="G285" s="54">
        <v>0.66</v>
      </c>
      <c r="H285" s="54">
        <v>0.66</v>
      </c>
      <c r="I285" s="54">
        <v>0.66</v>
      </c>
      <c r="J285" s="54">
        <v>0.66</v>
      </c>
      <c r="K285" s="54">
        <v>0.66</v>
      </c>
      <c r="L285" s="54">
        <v>0.66</v>
      </c>
      <c r="M285" s="54">
        <v>0.66</v>
      </c>
      <c r="N285" s="54">
        <v>0.66</v>
      </c>
      <c r="O285" s="54">
        <v>0.66</v>
      </c>
      <c r="P285" s="54">
        <v>0.66</v>
      </c>
      <c r="Q285" s="54">
        <v>0</v>
      </c>
      <c r="R285" s="17"/>
    </row>
    <row r="286" spans="1:19">
      <c r="A286" s="21">
        <f t="shared" si="7"/>
        <v>263</v>
      </c>
      <c r="B286" s="32" t="s">
        <v>566</v>
      </c>
      <c r="C286" s="95" t="s">
        <v>555</v>
      </c>
      <c r="D286" s="138" t="s">
        <v>567</v>
      </c>
      <c r="E286" s="95" t="s">
        <v>180</v>
      </c>
      <c r="F286" s="95">
        <v>5</v>
      </c>
      <c r="G286" s="54">
        <v>0.53</v>
      </c>
      <c r="H286" s="54">
        <v>0.53</v>
      </c>
      <c r="I286" s="54">
        <v>0.53</v>
      </c>
      <c r="J286" s="54">
        <v>0.53</v>
      </c>
      <c r="K286" s="54">
        <v>0.53</v>
      </c>
      <c r="L286" s="54">
        <v>0.53</v>
      </c>
      <c r="M286" s="54">
        <v>0.53</v>
      </c>
      <c r="N286" s="54">
        <v>0.53</v>
      </c>
      <c r="O286" s="54">
        <v>0.53</v>
      </c>
      <c r="P286" s="54">
        <v>0.53</v>
      </c>
      <c r="Q286" s="54">
        <v>0</v>
      </c>
      <c r="R286" s="17"/>
    </row>
    <row r="287" spans="1:19">
      <c r="A287" s="21">
        <f t="shared" si="7"/>
        <v>264</v>
      </c>
      <c r="B287" s="32" t="s">
        <v>554</v>
      </c>
      <c r="C287" s="52" t="s">
        <v>568</v>
      </c>
      <c r="D287" s="138" t="s">
        <v>569</v>
      </c>
      <c r="E287" s="53" t="s">
        <v>180</v>
      </c>
      <c r="F287" s="53">
        <v>5</v>
      </c>
      <c r="G287" s="55">
        <v>0.62</v>
      </c>
      <c r="H287" s="55">
        <v>0.62</v>
      </c>
      <c r="I287" s="55">
        <v>0.62</v>
      </c>
      <c r="J287" s="55">
        <v>0.62</v>
      </c>
      <c r="K287" s="55">
        <v>0.62</v>
      </c>
      <c r="L287" s="55">
        <v>0.62</v>
      </c>
      <c r="M287" s="55">
        <v>0.62</v>
      </c>
      <c r="N287" s="55">
        <v>0.62</v>
      </c>
      <c r="O287" s="55">
        <v>0.62</v>
      </c>
      <c r="P287" s="55">
        <v>0.62</v>
      </c>
      <c r="Q287" s="55">
        <v>0</v>
      </c>
      <c r="R287" s="17"/>
    </row>
    <row r="288" spans="1:19">
      <c r="A288" s="21">
        <f t="shared" si="7"/>
        <v>265</v>
      </c>
      <c r="B288" s="32" t="s">
        <v>554</v>
      </c>
      <c r="C288" s="52" t="s">
        <v>568</v>
      </c>
      <c r="D288" s="138" t="s">
        <v>570</v>
      </c>
      <c r="E288" s="53" t="s">
        <v>180</v>
      </c>
      <c r="F288" s="53">
        <v>5</v>
      </c>
      <c r="G288" s="55">
        <v>0.93</v>
      </c>
      <c r="H288" s="55">
        <v>0.93</v>
      </c>
      <c r="I288" s="55">
        <v>0.93</v>
      </c>
      <c r="J288" s="55">
        <v>0.93</v>
      </c>
      <c r="K288" s="55">
        <v>0.93</v>
      </c>
      <c r="L288" s="55">
        <v>0.93</v>
      </c>
      <c r="M288" s="55">
        <v>0.93</v>
      </c>
      <c r="N288" s="55">
        <v>0.93</v>
      </c>
      <c r="O288" s="55">
        <v>0.93</v>
      </c>
      <c r="P288" s="55">
        <v>0.93</v>
      </c>
      <c r="Q288" s="55">
        <v>0</v>
      </c>
      <c r="R288" s="17"/>
    </row>
    <row r="289" spans="1:18">
      <c r="A289" s="21">
        <f t="shared" si="7"/>
        <v>266</v>
      </c>
      <c r="B289" s="81" t="s">
        <v>571</v>
      </c>
      <c r="C289" s="82" t="s">
        <v>568</v>
      </c>
      <c r="D289" s="152" t="s">
        <v>572</v>
      </c>
      <c r="E289" s="112" t="s">
        <v>180</v>
      </c>
      <c r="F289" s="112">
        <v>5</v>
      </c>
      <c r="G289" s="84">
        <v>0.84</v>
      </c>
      <c r="H289" s="84">
        <v>0.84</v>
      </c>
      <c r="I289" s="84">
        <v>0.84</v>
      </c>
      <c r="J289" s="84">
        <v>0.84</v>
      </c>
      <c r="K289" s="84">
        <v>0.84</v>
      </c>
      <c r="L289" s="84">
        <v>0.84</v>
      </c>
      <c r="M289" s="84">
        <v>0.84</v>
      </c>
      <c r="N289" s="84">
        <v>0.84</v>
      </c>
      <c r="O289" s="84">
        <v>0.84</v>
      </c>
      <c r="P289" s="84">
        <v>0.84</v>
      </c>
      <c r="Q289" s="84">
        <v>0</v>
      </c>
      <c r="R289" s="77"/>
    </row>
    <row r="290" spans="1:18" ht="25.5">
      <c r="A290" s="21">
        <f t="shared" si="7"/>
        <v>267</v>
      </c>
      <c r="B290" s="22" t="s">
        <v>573</v>
      </c>
      <c r="C290" s="87" t="s">
        <v>568</v>
      </c>
      <c r="D290" s="127" t="s">
        <v>574</v>
      </c>
      <c r="E290" s="87" t="s">
        <v>180</v>
      </c>
      <c r="F290" s="87">
        <v>5</v>
      </c>
      <c r="G290" s="88"/>
      <c r="H290" s="26">
        <v>3.12</v>
      </c>
      <c r="I290" s="26">
        <v>3.12</v>
      </c>
      <c r="J290" s="26">
        <v>3.12</v>
      </c>
      <c r="K290" s="26">
        <v>3.12</v>
      </c>
      <c r="L290" s="26">
        <v>3.12</v>
      </c>
      <c r="M290" s="26">
        <v>3.12</v>
      </c>
      <c r="N290" s="26">
        <v>3.12</v>
      </c>
      <c r="O290" s="26">
        <v>3.12</v>
      </c>
      <c r="P290" s="26">
        <v>3.12</v>
      </c>
      <c r="Q290" s="26">
        <v>0</v>
      </c>
      <c r="R290" s="26" t="s">
        <v>44</v>
      </c>
    </row>
    <row r="291" spans="1:18">
      <c r="A291" s="21">
        <f t="shared" si="7"/>
        <v>268</v>
      </c>
      <c r="B291" s="65" t="s">
        <v>575</v>
      </c>
      <c r="C291" s="128" t="s">
        <v>576</v>
      </c>
      <c r="D291" s="129" t="s">
        <v>577</v>
      </c>
      <c r="E291" s="128" t="s">
        <v>61</v>
      </c>
      <c r="F291" s="128">
        <v>60</v>
      </c>
      <c r="G291" s="102"/>
      <c r="H291" s="147"/>
      <c r="I291" s="147"/>
      <c r="J291" s="147"/>
      <c r="K291" s="147"/>
      <c r="L291" s="147"/>
      <c r="M291" s="147"/>
      <c r="N291" s="153">
        <v>0.68</v>
      </c>
      <c r="O291" s="153">
        <v>0.68</v>
      </c>
      <c r="P291" s="153">
        <v>0.68</v>
      </c>
      <c r="Q291" s="153">
        <v>100</v>
      </c>
      <c r="R291" s="96"/>
    </row>
    <row r="292" spans="1:18" ht="25.5">
      <c r="A292" s="21">
        <f t="shared" si="7"/>
        <v>269</v>
      </c>
      <c r="B292" s="32" t="s">
        <v>578</v>
      </c>
      <c r="C292" s="53" t="s">
        <v>576</v>
      </c>
      <c r="D292" s="38" t="s">
        <v>579</v>
      </c>
      <c r="E292" s="53" t="s">
        <v>61</v>
      </c>
      <c r="F292" s="53">
        <v>60</v>
      </c>
      <c r="G292" s="36"/>
      <c r="H292" s="18"/>
      <c r="I292" s="18"/>
      <c r="J292" s="18"/>
      <c r="K292" s="18"/>
      <c r="L292" s="18"/>
      <c r="M292" s="18"/>
      <c r="N292" s="148">
        <v>2.5099999999999998</v>
      </c>
      <c r="O292" s="148">
        <v>2.5099999999999998</v>
      </c>
      <c r="P292" s="148">
        <v>2.5099999999999998</v>
      </c>
      <c r="Q292" s="148">
        <v>0</v>
      </c>
      <c r="R292" s="17"/>
    </row>
    <row r="293" spans="1:18" ht="25.5">
      <c r="A293" s="21">
        <f t="shared" si="7"/>
        <v>270</v>
      </c>
      <c r="B293" s="32" t="s">
        <v>578</v>
      </c>
      <c r="C293" s="53" t="s">
        <v>576</v>
      </c>
      <c r="D293" s="38" t="s">
        <v>580</v>
      </c>
      <c r="E293" s="53" t="s">
        <v>61</v>
      </c>
      <c r="F293" s="53">
        <v>60</v>
      </c>
      <c r="G293" s="36"/>
      <c r="H293" s="18"/>
      <c r="I293" s="18"/>
      <c r="J293" s="18"/>
      <c r="K293" s="18"/>
      <c r="L293" s="18"/>
      <c r="M293" s="18"/>
      <c r="N293" s="148">
        <v>0.09</v>
      </c>
      <c r="O293" s="148">
        <v>0.09</v>
      </c>
      <c r="P293" s="148">
        <v>0.09</v>
      </c>
      <c r="Q293" s="148">
        <v>0</v>
      </c>
      <c r="R293" s="17"/>
    </row>
    <row r="294" spans="1:18">
      <c r="A294" s="21">
        <f t="shared" si="7"/>
        <v>271</v>
      </c>
      <c r="B294" s="32" t="s">
        <v>575</v>
      </c>
      <c r="C294" s="53" t="s">
        <v>576</v>
      </c>
      <c r="D294" s="38" t="s">
        <v>581</v>
      </c>
      <c r="E294" s="53" t="s">
        <v>61</v>
      </c>
      <c r="F294" s="38">
        <v>60</v>
      </c>
      <c r="G294" s="36"/>
      <c r="H294" s="18"/>
      <c r="I294" s="18"/>
      <c r="J294" s="18"/>
      <c r="K294" s="18"/>
      <c r="L294" s="18"/>
      <c r="M294" s="18"/>
      <c r="N294" s="148">
        <v>0.84</v>
      </c>
      <c r="O294" s="148">
        <v>0.84</v>
      </c>
      <c r="P294" s="148">
        <v>0.84</v>
      </c>
      <c r="Q294" s="148">
        <v>100</v>
      </c>
      <c r="R294" s="17"/>
    </row>
    <row r="295" spans="1:18">
      <c r="A295" s="21">
        <f t="shared" si="7"/>
        <v>272</v>
      </c>
      <c r="B295" s="32" t="s">
        <v>582</v>
      </c>
      <c r="C295" s="53" t="s">
        <v>576</v>
      </c>
      <c r="D295" s="38" t="s">
        <v>583</v>
      </c>
      <c r="E295" s="53" t="s">
        <v>61</v>
      </c>
      <c r="F295" s="38">
        <v>60</v>
      </c>
      <c r="G295" s="36"/>
      <c r="H295" s="18"/>
      <c r="I295" s="18"/>
      <c r="J295" s="18"/>
      <c r="K295" s="18"/>
      <c r="L295" s="18"/>
      <c r="M295" s="18"/>
      <c r="N295" s="148">
        <v>1.08</v>
      </c>
      <c r="O295" s="148">
        <v>1.08</v>
      </c>
      <c r="P295" s="148">
        <v>1.08</v>
      </c>
      <c r="Q295" s="148">
        <v>0</v>
      </c>
      <c r="R295" s="17"/>
    </row>
    <row r="296" spans="1:18">
      <c r="A296" s="21">
        <f t="shared" si="7"/>
        <v>273</v>
      </c>
      <c r="B296" s="32" t="s">
        <v>584</v>
      </c>
      <c r="C296" s="38" t="s">
        <v>576</v>
      </c>
      <c r="D296" s="38" t="s">
        <v>585</v>
      </c>
      <c r="E296" s="53" t="s">
        <v>61</v>
      </c>
      <c r="F296" s="38">
        <v>60</v>
      </c>
      <c r="G296" s="36"/>
      <c r="H296" s="18"/>
      <c r="I296" s="18"/>
      <c r="J296" s="18"/>
      <c r="K296" s="18"/>
      <c r="L296" s="18"/>
      <c r="M296" s="18"/>
      <c r="N296" s="148">
        <v>1.38</v>
      </c>
      <c r="O296" s="148">
        <v>1.38</v>
      </c>
      <c r="P296" s="148">
        <v>1.38</v>
      </c>
      <c r="Q296" s="148">
        <v>0</v>
      </c>
      <c r="R296" s="17"/>
    </row>
    <row r="297" spans="1:18">
      <c r="A297" s="21">
        <f t="shared" si="7"/>
        <v>274</v>
      </c>
      <c r="B297" s="32" t="s">
        <v>586</v>
      </c>
      <c r="C297" s="38" t="s">
        <v>576</v>
      </c>
      <c r="D297" s="38" t="s">
        <v>587</v>
      </c>
      <c r="E297" s="53" t="s">
        <v>61</v>
      </c>
      <c r="F297" s="38">
        <v>60</v>
      </c>
      <c r="G297" s="36"/>
      <c r="H297" s="18"/>
      <c r="I297" s="18"/>
      <c r="J297" s="18"/>
      <c r="K297" s="18"/>
      <c r="L297" s="18"/>
      <c r="M297" s="18"/>
      <c r="N297" s="148">
        <v>0.33</v>
      </c>
      <c r="O297" s="148">
        <v>0.33</v>
      </c>
      <c r="P297" s="148">
        <v>0.33</v>
      </c>
      <c r="Q297" s="148">
        <v>0</v>
      </c>
      <c r="R297" s="17"/>
    </row>
    <row r="298" spans="1:18">
      <c r="A298" s="21">
        <f t="shared" si="7"/>
        <v>275</v>
      </c>
      <c r="B298" s="32" t="s">
        <v>582</v>
      </c>
      <c r="C298" s="38" t="s">
        <v>576</v>
      </c>
      <c r="D298" s="38" t="s">
        <v>588</v>
      </c>
      <c r="E298" s="53" t="s">
        <v>61</v>
      </c>
      <c r="F298" s="38">
        <v>60</v>
      </c>
      <c r="G298" s="36"/>
      <c r="H298" s="18"/>
      <c r="I298" s="18"/>
      <c r="J298" s="18"/>
      <c r="K298" s="18"/>
      <c r="L298" s="18"/>
      <c r="M298" s="18"/>
      <c r="N298" s="148">
        <v>0.14000000000000001</v>
      </c>
      <c r="O298" s="148">
        <v>0.14000000000000001</v>
      </c>
      <c r="P298" s="148">
        <v>0.14000000000000001</v>
      </c>
      <c r="Q298" s="148">
        <v>0</v>
      </c>
      <c r="R298" s="17"/>
    </row>
    <row r="299" spans="1:18" ht="25.5">
      <c r="A299" s="21">
        <f t="shared" si="7"/>
        <v>276</v>
      </c>
      <c r="B299" s="32" t="s">
        <v>578</v>
      </c>
      <c r="C299" s="38" t="s">
        <v>576</v>
      </c>
      <c r="D299" s="38" t="s">
        <v>589</v>
      </c>
      <c r="E299" s="53" t="s">
        <v>61</v>
      </c>
      <c r="F299" s="38">
        <v>60</v>
      </c>
      <c r="G299" s="36"/>
      <c r="H299" s="18"/>
      <c r="I299" s="18"/>
      <c r="J299" s="18"/>
      <c r="K299" s="18"/>
      <c r="L299" s="18"/>
      <c r="M299" s="18"/>
      <c r="N299" s="148">
        <v>2.23</v>
      </c>
      <c r="O299" s="148">
        <v>2.23</v>
      </c>
      <c r="P299" s="148">
        <v>2.23</v>
      </c>
      <c r="Q299" s="148">
        <v>0</v>
      </c>
      <c r="R299" s="17"/>
    </row>
    <row r="300" spans="1:18" ht="25.5">
      <c r="A300" s="21">
        <f t="shared" si="7"/>
        <v>277</v>
      </c>
      <c r="B300" s="32" t="s">
        <v>590</v>
      </c>
      <c r="C300" s="38" t="s">
        <v>576</v>
      </c>
      <c r="D300" s="38" t="s">
        <v>591</v>
      </c>
      <c r="E300" s="53" t="s">
        <v>61</v>
      </c>
      <c r="F300" s="38">
        <v>60</v>
      </c>
      <c r="G300" s="36"/>
      <c r="H300" s="18"/>
      <c r="I300" s="18"/>
      <c r="J300" s="18"/>
      <c r="K300" s="18"/>
      <c r="L300" s="18"/>
      <c r="M300" s="18"/>
      <c r="N300" s="148">
        <v>0.16</v>
      </c>
      <c r="O300" s="148">
        <v>0.16</v>
      </c>
      <c r="P300" s="148">
        <v>0.16</v>
      </c>
      <c r="Q300" s="148">
        <v>0</v>
      </c>
      <c r="R300" s="17"/>
    </row>
    <row r="301" spans="1:18">
      <c r="A301" s="21">
        <f t="shared" si="7"/>
        <v>278</v>
      </c>
      <c r="B301" s="32" t="s">
        <v>592</v>
      </c>
      <c r="C301" s="38" t="s">
        <v>576</v>
      </c>
      <c r="D301" s="38" t="s">
        <v>593</v>
      </c>
      <c r="E301" s="53" t="s">
        <v>61</v>
      </c>
      <c r="F301" s="38">
        <v>60</v>
      </c>
      <c r="G301" s="36"/>
      <c r="H301" s="18"/>
      <c r="I301" s="18"/>
      <c r="J301" s="18"/>
      <c r="K301" s="18"/>
      <c r="L301" s="18"/>
      <c r="M301" s="18"/>
      <c r="N301" s="148">
        <v>1.52</v>
      </c>
      <c r="O301" s="148">
        <v>1.52</v>
      </c>
      <c r="P301" s="148">
        <v>1.52</v>
      </c>
      <c r="Q301" s="148">
        <v>0</v>
      </c>
      <c r="R301" s="17"/>
    </row>
    <row r="302" spans="1:18">
      <c r="A302" s="21">
        <f t="shared" si="7"/>
        <v>279</v>
      </c>
      <c r="B302" s="32" t="s">
        <v>594</v>
      </c>
      <c r="C302" s="38" t="s">
        <v>576</v>
      </c>
      <c r="D302" s="38" t="s">
        <v>595</v>
      </c>
      <c r="E302" s="53" t="s">
        <v>61</v>
      </c>
      <c r="F302" s="38">
        <v>60</v>
      </c>
      <c r="G302" s="36"/>
      <c r="H302" s="18"/>
      <c r="I302" s="18"/>
      <c r="J302" s="18"/>
      <c r="K302" s="18"/>
      <c r="L302" s="18"/>
      <c r="M302" s="18"/>
      <c r="N302" s="148">
        <v>0.69</v>
      </c>
      <c r="O302" s="148">
        <v>0.69</v>
      </c>
      <c r="P302" s="148">
        <v>0.69</v>
      </c>
      <c r="Q302" s="148">
        <v>0</v>
      </c>
      <c r="R302" s="17"/>
    </row>
    <row r="303" spans="1:18">
      <c r="A303" s="21">
        <f t="shared" si="7"/>
        <v>280</v>
      </c>
      <c r="B303" s="32" t="s">
        <v>592</v>
      </c>
      <c r="C303" s="38" t="s">
        <v>576</v>
      </c>
      <c r="D303" s="38" t="s">
        <v>596</v>
      </c>
      <c r="E303" s="53" t="s">
        <v>61</v>
      </c>
      <c r="F303" s="38">
        <v>60</v>
      </c>
      <c r="G303" s="36"/>
      <c r="H303" s="18"/>
      <c r="I303" s="18"/>
      <c r="J303" s="18"/>
      <c r="K303" s="18"/>
      <c r="L303" s="18"/>
      <c r="M303" s="18"/>
      <c r="N303" s="148">
        <v>0.25</v>
      </c>
      <c r="O303" s="148">
        <v>0.25</v>
      </c>
      <c r="P303" s="148">
        <v>0.25</v>
      </c>
      <c r="Q303" s="148">
        <v>0</v>
      </c>
      <c r="R303" s="17"/>
    </row>
    <row r="304" spans="1:18">
      <c r="A304" s="21">
        <f t="shared" si="7"/>
        <v>281</v>
      </c>
      <c r="B304" s="32" t="s">
        <v>592</v>
      </c>
      <c r="C304" s="38" t="s">
        <v>576</v>
      </c>
      <c r="D304" s="38" t="s">
        <v>597</v>
      </c>
      <c r="E304" s="53" t="s">
        <v>61</v>
      </c>
      <c r="F304" s="38">
        <v>60</v>
      </c>
      <c r="G304" s="36"/>
      <c r="H304" s="18"/>
      <c r="I304" s="18"/>
      <c r="J304" s="18"/>
      <c r="K304" s="18"/>
      <c r="L304" s="18"/>
      <c r="M304" s="18"/>
      <c r="N304" s="148">
        <v>0.04</v>
      </c>
      <c r="O304" s="148">
        <v>0.04</v>
      </c>
      <c r="P304" s="148">
        <v>0.04</v>
      </c>
      <c r="Q304" s="148">
        <v>0</v>
      </c>
      <c r="R304" s="17"/>
    </row>
    <row r="305" spans="1:18">
      <c r="A305" s="21">
        <f t="shared" si="7"/>
        <v>282</v>
      </c>
      <c r="B305" s="32" t="s">
        <v>594</v>
      </c>
      <c r="C305" s="38" t="s">
        <v>576</v>
      </c>
      <c r="D305" s="38" t="s">
        <v>598</v>
      </c>
      <c r="E305" s="53" t="s">
        <v>61</v>
      </c>
      <c r="F305" s="38">
        <v>60</v>
      </c>
      <c r="G305" s="36"/>
      <c r="H305" s="18"/>
      <c r="I305" s="18"/>
      <c r="J305" s="18"/>
      <c r="K305" s="18"/>
      <c r="L305" s="18"/>
      <c r="M305" s="18"/>
      <c r="N305" s="148">
        <v>0.54</v>
      </c>
      <c r="O305" s="148">
        <v>0.54</v>
      </c>
      <c r="P305" s="148">
        <v>0.54</v>
      </c>
      <c r="Q305" s="148">
        <v>0</v>
      </c>
      <c r="R305" s="17"/>
    </row>
    <row r="306" spans="1:18">
      <c r="A306" s="21">
        <f t="shared" si="7"/>
        <v>283</v>
      </c>
      <c r="B306" s="32" t="s">
        <v>599</v>
      </c>
      <c r="C306" s="38" t="s">
        <v>600</v>
      </c>
      <c r="D306" s="38" t="s">
        <v>601</v>
      </c>
      <c r="E306" s="38" t="s">
        <v>180</v>
      </c>
      <c r="F306" s="38">
        <v>20</v>
      </c>
      <c r="G306" s="36"/>
      <c r="H306" s="18"/>
      <c r="I306" s="148">
        <v>0.38</v>
      </c>
      <c r="J306" s="148">
        <v>0.38</v>
      </c>
      <c r="K306" s="148">
        <v>0.38</v>
      </c>
      <c r="L306" s="148">
        <v>0.38</v>
      </c>
      <c r="M306" s="148">
        <v>0.38</v>
      </c>
      <c r="N306" s="148">
        <v>0.38</v>
      </c>
      <c r="O306" s="148">
        <v>0.38</v>
      </c>
      <c r="P306" s="148">
        <v>0.38</v>
      </c>
      <c r="Q306" s="148">
        <v>0</v>
      </c>
      <c r="R306" s="17"/>
    </row>
    <row r="307" spans="1:18">
      <c r="A307" s="21">
        <f t="shared" si="7"/>
        <v>284</v>
      </c>
      <c r="B307" s="32" t="s">
        <v>599</v>
      </c>
      <c r="C307" s="53" t="s">
        <v>600</v>
      </c>
      <c r="D307" s="53" t="s">
        <v>602</v>
      </c>
      <c r="E307" s="38" t="s">
        <v>180</v>
      </c>
      <c r="F307" s="38">
        <v>20</v>
      </c>
      <c r="G307" s="36"/>
      <c r="H307" s="18"/>
      <c r="I307" s="148">
        <v>0.02</v>
      </c>
      <c r="J307" s="148">
        <v>0.02</v>
      </c>
      <c r="K307" s="148">
        <v>0.02</v>
      </c>
      <c r="L307" s="148">
        <v>0.02</v>
      </c>
      <c r="M307" s="148">
        <v>0.02</v>
      </c>
      <c r="N307" s="148">
        <v>0.02</v>
      </c>
      <c r="O307" s="148">
        <v>0.02</v>
      </c>
      <c r="P307" s="148">
        <v>0.02</v>
      </c>
      <c r="Q307" s="148">
        <v>0</v>
      </c>
      <c r="R307" s="17"/>
    </row>
    <row r="308" spans="1:18">
      <c r="A308" s="21">
        <f t="shared" si="7"/>
        <v>285</v>
      </c>
      <c r="B308" s="32" t="s">
        <v>603</v>
      </c>
      <c r="C308" s="53" t="s">
        <v>600</v>
      </c>
      <c r="D308" s="53" t="s">
        <v>604</v>
      </c>
      <c r="E308" s="38" t="s">
        <v>180</v>
      </c>
      <c r="F308" s="38">
        <v>20</v>
      </c>
      <c r="G308" s="36"/>
      <c r="H308" s="18"/>
      <c r="I308" s="148">
        <v>0.03</v>
      </c>
      <c r="J308" s="148">
        <v>0.03</v>
      </c>
      <c r="K308" s="148">
        <v>0.03</v>
      </c>
      <c r="L308" s="148">
        <v>0.03</v>
      </c>
      <c r="M308" s="148">
        <v>0.03</v>
      </c>
      <c r="N308" s="148">
        <v>0.03</v>
      </c>
      <c r="O308" s="148">
        <v>0.03</v>
      </c>
      <c r="P308" s="148">
        <v>0.03</v>
      </c>
      <c r="Q308" s="148">
        <v>0</v>
      </c>
      <c r="R308" s="17"/>
    </row>
    <row r="309" spans="1:18">
      <c r="A309" s="21">
        <f t="shared" si="7"/>
        <v>286</v>
      </c>
      <c r="B309" s="32" t="s">
        <v>605</v>
      </c>
      <c r="C309" s="53" t="s">
        <v>600</v>
      </c>
      <c r="D309" s="53" t="s">
        <v>606</v>
      </c>
      <c r="E309" s="38" t="s">
        <v>180</v>
      </c>
      <c r="F309" s="38">
        <v>20</v>
      </c>
      <c r="G309" s="36"/>
      <c r="H309" s="18"/>
      <c r="I309" s="148">
        <v>0.67</v>
      </c>
      <c r="J309" s="148">
        <v>0.67</v>
      </c>
      <c r="K309" s="148">
        <v>0.67</v>
      </c>
      <c r="L309" s="148">
        <v>0.67</v>
      </c>
      <c r="M309" s="148">
        <v>0.67</v>
      </c>
      <c r="N309" s="148">
        <v>0.67</v>
      </c>
      <c r="O309" s="148">
        <v>0.67</v>
      </c>
      <c r="P309" s="148">
        <v>0.67</v>
      </c>
      <c r="Q309" s="148">
        <v>0</v>
      </c>
      <c r="R309" s="17"/>
    </row>
    <row r="310" spans="1:18">
      <c r="A310" s="21">
        <f t="shared" si="7"/>
        <v>287</v>
      </c>
      <c r="B310" s="32" t="s">
        <v>594</v>
      </c>
      <c r="C310" s="53" t="s">
        <v>600</v>
      </c>
      <c r="D310" s="53" t="s">
        <v>607</v>
      </c>
      <c r="E310" s="38" t="s">
        <v>180</v>
      </c>
      <c r="F310" s="38">
        <v>20</v>
      </c>
      <c r="G310" s="36"/>
      <c r="H310" s="18"/>
      <c r="I310" s="148">
        <v>0.96</v>
      </c>
      <c r="J310" s="148">
        <v>0.96</v>
      </c>
      <c r="K310" s="148">
        <v>0.96</v>
      </c>
      <c r="L310" s="148">
        <v>0.96</v>
      </c>
      <c r="M310" s="148">
        <v>0.96</v>
      </c>
      <c r="N310" s="148">
        <v>0.96</v>
      </c>
      <c r="O310" s="148">
        <v>0.96</v>
      </c>
      <c r="P310" s="148">
        <v>0.96</v>
      </c>
      <c r="Q310" s="148">
        <v>0</v>
      </c>
      <c r="R310" s="17"/>
    </row>
    <row r="311" spans="1:18">
      <c r="A311" s="21">
        <f t="shared" si="7"/>
        <v>288</v>
      </c>
      <c r="B311" s="32" t="s">
        <v>608</v>
      </c>
      <c r="C311" s="53" t="s">
        <v>600</v>
      </c>
      <c r="D311" s="53" t="s">
        <v>609</v>
      </c>
      <c r="E311" s="38" t="s">
        <v>180</v>
      </c>
      <c r="F311" s="38">
        <v>20</v>
      </c>
      <c r="G311" s="36"/>
      <c r="H311" s="18"/>
      <c r="I311" s="148">
        <v>0.05</v>
      </c>
      <c r="J311" s="148">
        <v>0.05</v>
      </c>
      <c r="K311" s="148">
        <v>0.05</v>
      </c>
      <c r="L311" s="148">
        <v>0.05</v>
      </c>
      <c r="M311" s="148">
        <v>0.05</v>
      </c>
      <c r="N311" s="148">
        <v>0.05</v>
      </c>
      <c r="O311" s="148">
        <v>0.05</v>
      </c>
      <c r="P311" s="148">
        <v>0.05</v>
      </c>
      <c r="Q311" s="148">
        <v>0</v>
      </c>
      <c r="R311" s="17"/>
    </row>
    <row r="312" spans="1:18">
      <c r="A312" s="21">
        <f t="shared" si="7"/>
        <v>289</v>
      </c>
      <c r="B312" s="32" t="s">
        <v>610</v>
      </c>
      <c r="C312" s="95" t="s">
        <v>600</v>
      </c>
      <c r="D312" s="138" t="s">
        <v>611</v>
      </c>
      <c r="E312" s="38" t="s">
        <v>180</v>
      </c>
      <c r="F312" s="38">
        <v>20</v>
      </c>
      <c r="G312" s="36"/>
      <c r="H312" s="18"/>
      <c r="I312" s="148">
        <v>7.0000000000000007E-2</v>
      </c>
      <c r="J312" s="148">
        <v>7.0000000000000007E-2</v>
      </c>
      <c r="K312" s="148">
        <v>7.0000000000000007E-2</v>
      </c>
      <c r="L312" s="148">
        <v>7.0000000000000007E-2</v>
      </c>
      <c r="M312" s="148">
        <v>7.0000000000000007E-2</v>
      </c>
      <c r="N312" s="148">
        <v>7.0000000000000007E-2</v>
      </c>
      <c r="O312" s="148">
        <v>7.0000000000000007E-2</v>
      </c>
      <c r="P312" s="148">
        <v>7.0000000000000007E-2</v>
      </c>
      <c r="Q312" s="148">
        <v>0</v>
      </c>
      <c r="R312" s="17"/>
    </row>
    <row r="313" spans="1:18" ht="409.5">
      <c r="A313" s="21">
        <f t="shared" si="7"/>
        <v>290</v>
      </c>
      <c r="B313" s="111" t="s">
        <v>612</v>
      </c>
      <c r="C313" s="53" t="s">
        <v>600</v>
      </c>
      <c r="D313" s="139" t="s">
        <v>613</v>
      </c>
      <c r="E313" s="38" t="s">
        <v>180</v>
      </c>
      <c r="F313" s="38">
        <v>20</v>
      </c>
      <c r="G313" s="36"/>
      <c r="H313" s="18"/>
      <c r="I313" s="36">
        <v>2.5535999999999999</v>
      </c>
      <c r="J313" s="36">
        <v>2.5535999999999999</v>
      </c>
      <c r="K313" s="36">
        <v>2.5535999999999999</v>
      </c>
      <c r="L313" s="36">
        <v>2.5535999999999999</v>
      </c>
      <c r="M313" s="36">
        <v>2.5535999999999999</v>
      </c>
      <c r="N313" s="36">
        <v>2.5535999999999999</v>
      </c>
      <c r="O313" s="36">
        <v>2.5535999999999999</v>
      </c>
      <c r="P313" s="36">
        <v>2.5535999999999999</v>
      </c>
      <c r="Q313" s="36">
        <v>10.29</v>
      </c>
      <c r="R313" s="17"/>
    </row>
    <row r="314" spans="1:18">
      <c r="A314" s="21">
        <f t="shared" si="7"/>
        <v>291</v>
      </c>
      <c r="B314" s="32" t="s">
        <v>614</v>
      </c>
      <c r="C314" s="95" t="s">
        <v>615</v>
      </c>
      <c r="D314" s="95" t="s">
        <v>616</v>
      </c>
      <c r="E314" s="52" t="s">
        <v>180</v>
      </c>
      <c r="F314" s="52">
        <v>5</v>
      </c>
      <c r="G314" s="36">
        <v>0.12</v>
      </c>
      <c r="H314" s="36">
        <v>0.12</v>
      </c>
      <c r="I314" s="36">
        <v>0.12</v>
      </c>
      <c r="J314" s="36">
        <v>0.12</v>
      </c>
      <c r="K314" s="36">
        <v>0.12</v>
      </c>
      <c r="L314" s="36">
        <v>0.12</v>
      </c>
      <c r="M314" s="36">
        <v>0.12</v>
      </c>
      <c r="N314" s="36">
        <v>0.12</v>
      </c>
      <c r="O314" s="36">
        <v>0.12</v>
      </c>
      <c r="P314" s="36">
        <v>0.12</v>
      </c>
      <c r="Q314" s="36">
        <v>0</v>
      </c>
      <c r="R314" s="17"/>
    </row>
    <row r="315" spans="1:18">
      <c r="A315" s="21">
        <f t="shared" si="7"/>
        <v>292</v>
      </c>
      <c r="B315" s="32" t="s">
        <v>617</v>
      </c>
      <c r="C315" s="95" t="s">
        <v>615</v>
      </c>
      <c r="D315" s="95" t="s">
        <v>618</v>
      </c>
      <c r="E315" s="52" t="s">
        <v>180</v>
      </c>
      <c r="F315" s="52">
        <v>5</v>
      </c>
      <c r="G315" s="36">
        <v>1.62</v>
      </c>
      <c r="H315" s="36">
        <v>1.62</v>
      </c>
      <c r="I315" s="36">
        <v>1.62</v>
      </c>
      <c r="J315" s="36">
        <v>1.62</v>
      </c>
      <c r="K315" s="36">
        <v>1.62</v>
      </c>
      <c r="L315" s="36">
        <v>1.62</v>
      </c>
      <c r="M315" s="36">
        <v>1.62</v>
      </c>
      <c r="N315" s="36">
        <v>1.62</v>
      </c>
      <c r="O315" s="36">
        <v>1.62</v>
      </c>
      <c r="P315" s="36">
        <v>1.62</v>
      </c>
      <c r="Q315" s="36">
        <v>0</v>
      </c>
      <c r="R315" s="17"/>
    </row>
    <row r="316" spans="1:18" ht="25.5">
      <c r="A316" s="21">
        <f t="shared" si="7"/>
        <v>293</v>
      </c>
      <c r="B316" s="32" t="s">
        <v>619</v>
      </c>
      <c r="C316" s="95" t="s">
        <v>615</v>
      </c>
      <c r="D316" s="95" t="s">
        <v>620</v>
      </c>
      <c r="E316" s="52" t="s">
        <v>180</v>
      </c>
      <c r="F316" s="52">
        <v>5</v>
      </c>
      <c r="G316" s="36">
        <v>0.1</v>
      </c>
      <c r="H316" s="36">
        <v>0.1</v>
      </c>
      <c r="I316" s="36">
        <v>0.1</v>
      </c>
      <c r="J316" s="36">
        <v>0.1</v>
      </c>
      <c r="K316" s="36">
        <v>0.1</v>
      </c>
      <c r="L316" s="36">
        <v>0.1</v>
      </c>
      <c r="M316" s="36">
        <v>0.1</v>
      </c>
      <c r="N316" s="36">
        <v>0.1</v>
      </c>
      <c r="O316" s="36">
        <v>0.1</v>
      </c>
      <c r="P316" s="36">
        <v>0.1</v>
      </c>
      <c r="Q316" s="36">
        <v>0</v>
      </c>
      <c r="R316" s="17"/>
    </row>
    <row r="317" spans="1:18">
      <c r="A317" s="21">
        <f t="shared" si="7"/>
        <v>294</v>
      </c>
      <c r="B317" s="32" t="s">
        <v>621</v>
      </c>
      <c r="C317" s="95" t="s">
        <v>615</v>
      </c>
      <c r="D317" s="95" t="s">
        <v>622</v>
      </c>
      <c r="E317" s="52" t="s">
        <v>180</v>
      </c>
      <c r="F317" s="52">
        <v>20</v>
      </c>
      <c r="G317" s="36"/>
      <c r="H317" s="18"/>
      <c r="I317" s="18"/>
      <c r="J317" s="18"/>
      <c r="K317" s="18"/>
      <c r="L317" s="18"/>
      <c r="M317" s="36"/>
      <c r="N317" s="36"/>
      <c r="O317" s="36"/>
      <c r="P317" s="36">
        <v>4.5199999999999996</v>
      </c>
      <c r="Q317" s="36">
        <v>27.43</v>
      </c>
      <c r="R317" s="17"/>
    </row>
    <row r="318" spans="1:18">
      <c r="A318" s="21">
        <f t="shared" si="7"/>
        <v>295</v>
      </c>
      <c r="B318" s="32" t="s">
        <v>623</v>
      </c>
      <c r="C318" s="95" t="s">
        <v>615</v>
      </c>
      <c r="D318" s="95" t="s">
        <v>624</v>
      </c>
      <c r="E318" s="52" t="s">
        <v>180</v>
      </c>
      <c r="F318" s="52">
        <v>5</v>
      </c>
      <c r="G318" s="36">
        <v>1.1599999999999999</v>
      </c>
      <c r="H318" s="36">
        <v>1.1599999999999999</v>
      </c>
      <c r="I318" s="36">
        <v>1.1599999999999999</v>
      </c>
      <c r="J318" s="36">
        <v>1.1599999999999999</v>
      </c>
      <c r="K318" s="36">
        <v>1.1599999999999999</v>
      </c>
      <c r="L318" s="36">
        <v>1.1599999999999999</v>
      </c>
      <c r="M318" s="36">
        <v>1.1599999999999999</v>
      </c>
      <c r="N318" s="36">
        <v>1.1599999999999999</v>
      </c>
      <c r="O318" s="36">
        <v>1.1599999999999999</v>
      </c>
      <c r="P318" s="36">
        <v>1.1599999999999999</v>
      </c>
      <c r="Q318" s="36">
        <v>100</v>
      </c>
      <c r="R318" s="17"/>
    </row>
    <row r="319" spans="1:18">
      <c r="A319" s="21">
        <f t="shared" si="7"/>
        <v>296</v>
      </c>
      <c r="B319" s="32" t="s">
        <v>625</v>
      </c>
      <c r="C319" s="95" t="s">
        <v>626</v>
      </c>
      <c r="D319" s="138" t="s">
        <v>627</v>
      </c>
      <c r="E319" s="95" t="s">
        <v>43</v>
      </c>
      <c r="F319" s="95">
        <v>20</v>
      </c>
      <c r="G319" s="36"/>
      <c r="H319" s="18"/>
      <c r="I319" s="18"/>
      <c r="J319" s="18"/>
      <c r="K319" s="148">
        <v>0.48</v>
      </c>
      <c r="L319" s="148">
        <v>0.48</v>
      </c>
      <c r="M319" s="148">
        <v>0.48</v>
      </c>
      <c r="N319" s="148">
        <v>0.48</v>
      </c>
      <c r="O319" s="148">
        <v>0.48</v>
      </c>
      <c r="P319" s="148">
        <v>0.48</v>
      </c>
      <c r="Q319" s="148">
        <v>0</v>
      </c>
      <c r="R319" s="17"/>
    </row>
    <row r="320" spans="1:18">
      <c r="A320" s="21">
        <f t="shared" si="7"/>
        <v>297</v>
      </c>
      <c r="B320" s="32" t="s">
        <v>625</v>
      </c>
      <c r="C320" s="95" t="s">
        <v>626</v>
      </c>
      <c r="D320" s="138" t="s">
        <v>628</v>
      </c>
      <c r="E320" s="95" t="s">
        <v>43</v>
      </c>
      <c r="F320" s="95">
        <v>20</v>
      </c>
      <c r="G320" s="36"/>
      <c r="H320" s="18"/>
      <c r="I320" s="18"/>
      <c r="J320" s="18"/>
      <c r="K320" s="148">
        <v>0.69</v>
      </c>
      <c r="L320" s="148">
        <v>0.69</v>
      </c>
      <c r="M320" s="148">
        <v>0.69</v>
      </c>
      <c r="N320" s="148">
        <v>0.69</v>
      </c>
      <c r="O320" s="148">
        <v>0.69</v>
      </c>
      <c r="P320" s="148">
        <v>0.69</v>
      </c>
      <c r="Q320" s="148">
        <v>100</v>
      </c>
      <c r="R320" s="17"/>
    </row>
    <row r="321" spans="1:18">
      <c r="A321" s="21">
        <f t="shared" si="7"/>
        <v>298</v>
      </c>
      <c r="B321" s="32" t="s">
        <v>625</v>
      </c>
      <c r="C321" s="95" t="s">
        <v>626</v>
      </c>
      <c r="D321" s="138" t="s">
        <v>629</v>
      </c>
      <c r="E321" s="95" t="s">
        <v>43</v>
      </c>
      <c r="F321" s="95">
        <v>20</v>
      </c>
      <c r="G321" s="36"/>
      <c r="H321" s="18"/>
      <c r="I321" s="18"/>
      <c r="J321" s="18"/>
      <c r="K321" s="54">
        <v>0.2</v>
      </c>
      <c r="L321" s="54">
        <v>0.2</v>
      </c>
      <c r="M321" s="54">
        <v>0.2</v>
      </c>
      <c r="N321" s="54">
        <v>0.2</v>
      </c>
      <c r="O321" s="54">
        <v>0.2</v>
      </c>
      <c r="P321" s="54">
        <v>0.2</v>
      </c>
      <c r="Q321" s="54">
        <v>55.5</v>
      </c>
      <c r="R321" s="17"/>
    </row>
    <row r="322" spans="1:18">
      <c r="A322" s="21">
        <f t="shared" si="7"/>
        <v>299</v>
      </c>
      <c r="B322" s="32" t="s">
        <v>625</v>
      </c>
      <c r="C322" s="95" t="s">
        <v>626</v>
      </c>
      <c r="D322" s="138" t="s">
        <v>630</v>
      </c>
      <c r="E322" s="95" t="s">
        <v>43</v>
      </c>
      <c r="F322" s="95">
        <v>20</v>
      </c>
      <c r="G322" s="36"/>
      <c r="H322" s="18"/>
      <c r="I322" s="18"/>
      <c r="J322" s="18"/>
      <c r="K322" s="148">
        <v>0.79</v>
      </c>
      <c r="L322" s="148">
        <v>0.79</v>
      </c>
      <c r="M322" s="148">
        <v>0.79</v>
      </c>
      <c r="N322" s="148">
        <v>0.79</v>
      </c>
      <c r="O322" s="148">
        <v>0.79</v>
      </c>
      <c r="P322" s="148">
        <v>0.79</v>
      </c>
      <c r="Q322" s="148">
        <v>100</v>
      </c>
      <c r="R322" s="17"/>
    </row>
    <row r="323" spans="1:18">
      <c r="A323" s="21">
        <f t="shared" si="7"/>
        <v>300</v>
      </c>
      <c r="B323" s="32" t="s">
        <v>625</v>
      </c>
      <c r="C323" s="95" t="s">
        <v>626</v>
      </c>
      <c r="D323" s="138" t="s">
        <v>631</v>
      </c>
      <c r="E323" s="95" t="s">
        <v>43</v>
      </c>
      <c r="F323" s="95">
        <v>20</v>
      </c>
      <c r="G323" s="36"/>
      <c r="H323" s="18"/>
      <c r="I323" s="18"/>
      <c r="J323" s="18"/>
      <c r="K323" s="54">
        <v>0.3</v>
      </c>
      <c r="L323" s="54">
        <v>0.3</v>
      </c>
      <c r="M323" s="54">
        <v>0.3</v>
      </c>
      <c r="N323" s="54">
        <v>0.3</v>
      </c>
      <c r="O323" s="54">
        <v>0.3</v>
      </c>
      <c r="P323" s="54">
        <v>0.3</v>
      </c>
      <c r="Q323" s="54">
        <v>15.67</v>
      </c>
      <c r="R323" s="17"/>
    </row>
    <row r="324" spans="1:18">
      <c r="A324" s="21">
        <f t="shared" si="7"/>
        <v>301</v>
      </c>
      <c r="B324" s="32" t="s">
        <v>625</v>
      </c>
      <c r="C324" s="95" t="s">
        <v>626</v>
      </c>
      <c r="D324" s="138" t="s">
        <v>632</v>
      </c>
      <c r="E324" s="95" t="s">
        <v>43</v>
      </c>
      <c r="F324" s="95">
        <v>20</v>
      </c>
      <c r="G324" s="36"/>
      <c r="H324" s="18"/>
      <c r="I324" s="18"/>
      <c r="J324" s="18"/>
      <c r="K324" s="54">
        <v>0.9</v>
      </c>
      <c r="L324" s="54">
        <v>0.9</v>
      </c>
      <c r="M324" s="54">
        <v>0.9</v>
      </c>
      <c r="N324" s="54">
        <v>0.9</v>
      </c>
      <c r="O324" s="54">
        <v>0.9</v>
      </c>
      <c r="P324" s="54">
        <v>0.9</v>
      </c>
      <c r="Q324" s="54">
        <v>66.67</v>
      </c>
      <c r="R324" s="17"/>
    </row>
    <row r="325" spans="1:18">
      <c r="A325" s="21">
        <f t="shared" si="7"/>
        <v>302</v>
      </c>
      <c r="B325" s="32" t="s">
        <v>625</v>
      </c>
      <c r="C325" s="95" t="s">
        <v>626</v>
      </c>
      <c r="D325" s="138" t="s">
        <v>633</v>
      </c>
      <c r="E325" s="95" t="s">
        <v>43</v>
      </c>
      <c r="F325" s="95">
        <v>20</v>
      </c>
      <c r="G325" s="36"/>
      <c r="H325" s="18"/>
      <c r="I325" s="18"/>
      <c r="J325" s="18"/>
      <c r="K325" s="54">
        <v>0.5</v>
      </c>
      <c r="L325" s="54">
        <v>0.5</v>
      </c>
      <c r="M325" s="54">
        <v>0.5</v>
      </c>
      <c r="N325" s="54">
        <v>0.5</v>
      </c>
      <c r="O325" s="54">
        <v>0.5</v>
      </c>
      <c r="P325" s="54">
        <v>0.5</v>
      </c>
      <c r="Q325" s="54">
        <v>0</v>
      </c>
      <c r="R325" s="17"/>
    </row>
    <row r="326" spans="1:18">
      <c r="A326" s="21">
        <f t="shared" si="7"/>
        <v>303</v>
      </c>
      <c r="B326" s="32" t="s">
        <v>625</v>
      </c>
      <c r="C326" s="95" t="s">
        <v>626</v>
      </c>
      <c r="D326" s="138" t="s">
        <v>634</v>
      </c>
      <c r="E326" s="95" t="s">
        <v>43</v>
      </c>
      <c r="F326" s="95">
        <v>20</v>
      </c>
      <c r="G326" s="36"/>
      <c r="H326" s="18"/>
      <c r="I326" s="18"/>
      <c r="J326" s="18"/>
      <c r="K326" s="148">
        <v>1.6</v>
      </c>
      <c r="L326" s="148">
        <v>1.6</v>
      </c>
      <c r="M326" s="148">
        <v>1.6</v>
      </c>
      <c r="N326" s="148">
        <v>1.6</v>
      </c>
      <c r="O326" s="148">
        <v>1.6</v>
      </c>
      <c r="P326" s="148">
        <v>1.6</v>
      </c>
      <c r="Q326" s="148">
        <v>100</v>
      </c>
      <c r="R326" s="17"/>
    </row>
    <row r="327" spans="1:18">
      <c r="A327" s="21">
        <f t="shared" si="7"/>
        <v>304</v>
      </c>
      <c r="B327" s="32" t="s">
        <v>625</v>
      </c>
      <c r="C327" s="95" t="s">
        <v>626</v>
      </c>
      <c r="D327" s="138" t="s">
        <v>635</v>
      </c>
      <c r="E327" s="95" t="s">
        <v>43</v>
      </c>
      <c r="F327" s="95">
        <v>20</v>
      </c>
      <c r="G327" s="36"/>
      <c r="H327" s="18"/>
      <c r="I327" s="18"/>
      <c r="J327" s="18"/>
      <c r="K327" s="148">
        <v>0.62</v>
      </c>
      <c r="L327" s="148">
        <v>0.62</v>
      </c>
      <c r="M327" s="148">
        <v>0.62</v>
      </c>
      <c r="N327" s="148">
        <v>0.62</v>
      </c>
      <c r="O327" s="148">
        <v>0.62</v>
      </c>
      <c r="P327" s="148">
        <v>0.62</v>
      </c>
      <c r="Q327" s="148">
        <v>0</v>
      </c>
      <c r="R327" s="17"/>
    </row>
    <row r="328" spans="1:18">
      <c r="A328" s="21">
        <f t="shared" si="7"/>
        <v>305</v>
      </c>
      <c r="B328" s="32" t="s">
        <v>625</v>
      </c>
      <c r="C328" s="95" t="s">
        <v>626</v>
      </c>
      <c r="D328" s="138" t="s">
        <v>636</v>
      </c>
      <c r="E328" s="95" t="s">
        <v>43</v>
      </c>
      <c r="F328" s="95">
        <v>20</v>
      </c>
      <c r="G328" s="36"/>
      <c r="H328" s="18"/>
      <c r="I328" s="18"/>
      <c r="J328" s="18"/>
      <c r="K328" s="148">
        <v>0.22</v>
      </c>
      <c r="L328" s="148">
        <v>0.22</v>
      </c>
      <c r="M328" s="148">
        <v>0.22</v>
      </c>
      <c r="N328" s="148">
        <v>0.22</v>
      </c>
      <c r="O328" s="148">
        <v>0.22</v>
      </c>
      <c r="P328" s="148">
        <v>0.22</v>
      </c>
      <c r="Q328" s="148">
        <v>100</v>
      </c>
      <c r="R328" s="17"/>
    </row>
    <row r="329" spans="1:18">
      <c r="A329" s="21">
        <f t="shared" si="7"/>
        <v>306</v>
      </c>
      <c r="B329" s="32" t="s">
        <v>625</v>
      </c>
      <c r="C329" s="95" t="s">
        <v>626</v>
      </c>
      <c r="D329" s="138" t="s">
        <v>637</v>
      </c>
      <c r="E329" s="95" t="s">
        <v>43</v>
      </c>
      <c r="F329" s="95">
        <v>20</v>
      </c>
      <c r="G329" s="36"/>
      <c r="H329" s="18"/>
      <c r="I329" s="18"/>
      <c r="J329" s="18"/>
      <c r="K329" s="148">
        <v>0.34</v>
      </c>
      <c r="L329" s="148">
        <v>0.34</v>
      </c>
      <c r="M329" s="148">
        <v>0.34</v>
      </c>
      <c r="N329" s="148">
        <v>0.34</v>
      </c>
      <c r="O329" s="148">
        <v>0.34</v>
      </c>
      <c r="P329" s="148">
        <v>0.34</v>
      </c>
      <c r="Q329" s="148">
        <v>0</v>
      </c>
      <c r="R329" s="17"/>
    </row>
    <row r="330" spans="1:18">
      <c r="A330" s="21">
        <f t="shared" si="7"/>
        <v>307</v>
      </c>
      <c r="B330" s="32" t="s">
        <v>625</v>
      </c>
      <c r="C330" s="95" t="s">
        <v>626</v>
      </c>
      <c r="D330" s="138" t="s">
        <v>638</v>
      </c>
      <c r="E330" s="95" t="s">
        <v>43</v>
      </c>
      <c r="F330" s="95">
        <v>20</v>
      </c>
      <c r="G330" s="36"/>
      <c r="H330" s="18"/>
      <c r="I330" s="18"/>
      <c r="J330" s="18"/>
      <c r="K330" s="148">
        <v>0.6</v>
      </c>
      <c r="L330" s="148">
        <v>0.6</v>
      </c>
      <c r="M330" s="148">
        <v>0.6</v>
      </c>
      <c r="N330" s="148">
        <v>0.6</v>
      </c>
      <c r="O330" s="148">
        <v>0.6</v>
      </c>
      <c r="P330" s="148">
        <v>0.6</v>
      </c>
      <c r="Q330" s="148">
        <v>0</v>
      </c>
      <c r="R330" s="17"/>
    </row>
    <row r="331" spans="1:18">
      <c r="A331" s="21">
        <f t="shared" si="7"/>
        <v>308</v>
      </c>
      <c r="B331" s="81" t="s">
        <v>625</v>
      </c>
      <c r="C331" s="97" t="s">
        <v>626</v>
      </c>
      <c r="D331" s="152" t="s">
        <v>639</v>
      </c>
      <c r="E331" s="97" t="s">
        <v>43</v>
      </c>
      <c r="F331" s="97">
        <v>20</v>
      </c>
      <c r="G331" s="43"/>
      <c r="H331" s="44"/>
      <c r="I331" s="44"/>
      <c r="J331" s="44"/>
      <c r="K331" s="83">
        <v>0.3</v>
      </c>
      <c r="L331" s="83">
        <v>0.3</v>
      </c>
      <c r="M331" s="83">
        <v>0.3</v>
      </c>
      <c r="N331" s="83">
        <v>0.3</v>
      </c>
      <c r="O331" s="83">
        <v>0.3</v>
      </c>
      <c r="P331" s="83">
        <v>0.3</v>
      </c>
      <c r="Q331" s="83">
        <v>0</v>
      </c>
      <c r="R331" s="77"/>
    </row>
    <row r="332" spans="1:18" ht="25.5">
      <c r="A332" s="21">
        <f t="shared" si="7"/>
        <v>309</v>
      </c>
      <c r="B332" s="22" t="s">
        <v>625</v>
      </c>
      <c r="C332" s="87" t="s">
        <v>626</v>
      </c>
      <c r="D332" s="130" t="s">
        <v>640</v>
      </c>
      <c r="E332" s="87" t="s">
        <v>43</v>
      </c>
      <c r="F332" s="87">
        <v>20</v>
      </c>
      <c r="G332" s="24"/>
      <c r="H332" s="25"/>
      <c r="I332" s="25"/>
      <c r="J332" s="25"/>
      <c r="K332" s="88">
        <v>0.61</v>
      </c>
      <c r="L332" s="88">
        <v>0.61</v>
      </c>
      <c r="M332" s="88">
        <v>0.61</v>
      </c>
      <c r="N332" s="88">
        <v>0.61</v>
      </c>
      <c r="O332" s="88">
        <v>0.61</v>
      </c>
      <c r="P332" s="88">
        <v>0.61</v>
      </c>
      <c r="Q332" s="85">
        <v>0</v>
      </c>
      <c r="R332" s="26" t="s">
        <v>44</v>
      </c>
    </row>
    <row r="333" spans="1:18" ht="25.5">
      <c r="A333" s="21">
        <f t="shared" si="7"/>
        <v>310</v>
      </c>
      <c r="B333" s="22" t="s">
        <v>625</v>
      </c>
      <c r="C333" s="87" t="s">
        <v>626</v>
      </c>
      <c r="D333" s="130" t="s">
        <v>641</v>
      </c>
      <c r="E333" s="87" t="s">
        <v>43</v>
      </c>
      <c r="F333" s="87">
        <v>20</v>
      </c>
      <c r="G333" s="24"/>
      <c r="H333" s="25"/>
      <c r="I333" s="25"/>
      <c r="J333" s="25"/>
      <c r="K333" s="88">
        <v>0.05</v>
      </c>
      <c r="L333" s="88">
        <v>0.05</v>
      </c>
      <c r="M333" s="88">
        <v>0.05</v>
      </c>
      <c r="N333" s="88">
        <v>0.05</v>
      </c>
      <c r="O333" s="88">
        <v>0.05</v>
      </c>
      <c r="P333" s="88">
        <v>0.05</v>
      </c>
      <c r="Q333" s="85">
        <v>0</v>
      </c>
      <c r="R333" s="26" t="s">
        <v>44</v>
      </c>
    </row>
    <row r="334" spans="1:18" ht="25.5">
      <c r="A334" s="21">
        <f t="shared" si="7"/>
        <v>311</v>
      </c>
      <c r="B334" s="22" t="s">
        <v>625</v>
      </c>
      <c r="C334" s="87" t="s">
        <v>626</v>
      </c>
      <c r="D334" s="130" t="s">
        <v>642</v>
      </c>
      <c r="E334" s="87" t="s">
        <v>43</v>
      </c>
      <c r="F334" s="87">
        <v>20</v>
      </c>
      <c r="G334" s="24"/>
      <c r="H334" s="25"/>
      <c r="I334" s="25"/>
      <c r="J334" s="25"/>
      <c r="K334" s="88">
        <v>0.05</v>
      </c>
      <c r="L334" s="88">
        <v>0.05</v>
      </c>
      <c r="M334" s="88">
        <v>0.05</v>
      </c>
      <c r="N334" s="88">
        <v>0.05</v>
      </c>
      <c r="O334" s="88">
        <v>0.05</v>
      </c>
      <c r="P334" s="88">
        <v>0.05</v>
      </c>
      <c r="Q334" s="85">
        <v>0</v>
      </c>
      <c r="R334" s="26" t="s">
        <v>44</v>
      </c>
    </row>
    <row r="335" spans="1:18" ht="25.5">
      <c r="A335" s="21">
        <f t="shared" si="7"/>
        <v>312</v>
      </c>
      <c r="B335" s="22" t="s">
        <v>625</v>
      </c>
      <c r="C335" s="87" t="s">
        <v>626</v>
      </c>
      <c r="D335" s="130" t="s">
        <v>643</v>
      </c>
      <c r="E335" s="87" t="s">
        <v>43</v>
      </c>
      <c r="F335" s="87">
        <v>20</v>
      </c>
      <c r="G335" s="24"/>
      <c r="H335" s="25"/>
      <c r="I335" s="25"/>
      <c r="J335" s="25"/>
      <c r="K335" s="88">
        <v>0.75</v>
      </c>
      <c r="L335" s="88">
        <v>0.75</v>
      </c>
      <c r="M335" s="88">
        <v>0.75</v>
      </c>
      <c r="N335" s="88">
        <v>0.75</v>
      </c>
      <c r="O335" s="88">
        <v>0.75</v>
      </c>
      <c r="P335" s="88">
        <v>0.75</v>
      </c>
      <c r="Q335" s="85">
        <v>0</v>
      </c>
      <c r="R335" s="26" t="s">
        <v>44</v>
      </c>
    </row>
    <row r="336" spans="1:18" ht="25.5">
      <c r="A336" s="21">
        <f t="shared" si="7"/>
        <v>313</v>
      </c>
      <c r="B336" s="22" t="s">
        <v>625</v>
      </c>
      <c r="C336" s="87" t="s">
        <v>626</v>
      </c>
      <c r="D336" s="130" t="s">
        <v>644</v>
      </c>
      <c r="E336" s="87" t="s">
        <v>43</v>
      </c>
      <c r="F336" s="87">
        <v>20</v>
      </c>
      <c r="G336" s="24"/>
      <c r="H336" s="25"/>
      <c r="I336" s="25"/>
      <c r="J336" s="25"/>
      <c r="K336" s="88">
        <v>0.87</v>
      </c>
      <c r="L336" s="88">
        <v>0.87</v>
      </c>
      <c r="M336" s="88">
        <v>0.87</v>
      </c>
      <c r="N336" s="88">
        <v>0.87</v>
      </c>
      <c r="O336" s="88">
        <v>0.87</v>
      </c>
      <c r="P336" s="88">
        <v>0.87</v>
      </c>
      <c r="Q336" s="85">
        <v>0</v>
      </c>
      <c r="R336" s="26" t="s">
        <v>44</v>
      </c>
    </row>
    <row r="337" spans="1:18" ht="25.5">
      <c r="A337" s="21">
        <f t="shared" ref="A337:A363" si="8">A336+1</f>
        <v>314</v>
      </c>
      <c r="B337" s="22" t="s">
        <v>625</v>
      </c>
      <c r="C337" s="87" t="s">
        <v>626</v>
      </c>
      <c r="D337" s="130" t="s">
        <v>645</v>
      </c>
      <c r="E337" s="87" t="s">
        <v>43</v>
      </c>
      <c r="F337" s="87">
        <v>20</v>
      </c>
      <c r="G337" s="24"/>
      <c r="H337" s="25"/>
      <c r="I337" s="25"/>
      <c r="J337" s="25"/>
      <c r="K337" s="88">
        <v>0.71</v>
      </c>
      <c r="L337" s="88">
        <v>0.71</v>
      </c>
      <c r="M337" s="88">
        <v>0.71</v>
      </c>
      <c r="N337" s="88">
        <v>0.71</v>
      </c>
      <c r="O337" s="88">
        <v>0.71</v>
      </c>
      <c r="P337" s="88">
        <v>0.71</v>
      </c>
      <c r="Q337" s="85">
        <v>0</v>
      </c>
      <c r="R337" s="26" t="s">
        <v>44</v>
      </c>
    </row>
    <row r="338" spans="1:18" ht="25.5">
      <c r="A338" s="21">
        <f t="shared" si="8"/>
        <v>315</v>
      </c>
      <c r="B338" s="22" t="s">
        <v>625</v>
      </c>
      <c r="C338" s="87" t="s">
        <v>626</v>
      </c>
      <c r="D338" s="130" t="s">
        <v>646</v>
      </c>
      <c r="E338" s="87" t="s">
        <v>43</v>
      </c>
      <c r="F338" s="87">
        <v>20</v>
      </c>
      <c r="G338" s="24"/>
      <c r="H338" s="25"/>
      <c r="I338" s="25"/>
      <c r="J338" s="25"/>
      <c r="K338" s="88">
        <v>0.18</v>
      </c>
      <c r="L338" s="88">
        <v>0.18</v>
      </c>
      <c r="M338" s="88">
        <v>0.18</v>
      </c>
      <c r="N338" s="88">
        <v>0.18</v>
      </c>
      <c r="O338" s="88">
        <v>0.18</v>
      </c>
      <c r="P338" s="88">
        <v>0.18</v>
      </c>
      <c r="Q338" s="85">
        <v>0</v>
      </c>
      <c r="R338" s="26" t="s">
        <v>44</v>
      </c>
    </row>
    <row r="339" spans="1:18" ht="25.5">
      <c r="A339" s="21">
        <f t="shared" si="8"/>
        <v>316</v>
      </c>
      <c r="B339" s="22" t="s">
        <v>625</v>
      </c>
      <c r="C339" s="87" t="s">
        <v>626</v>
      </c>
      <c r="D339" s="130" t="s">
        <v>647</v>
      </c>
      <c r="E339" s="87" t="s">
        <v>43</v>
      </c>
      <c r="F339" s="87">
        <v>20</v>
      </c>
      <c r="G339" s="24"/>
      <c r="H339" s="25"/>
      <c r="I339" s="25"/>
      <c r="J339" s="25"/>
      <c r="K339" s="88">
        <v>1.01</v>
      </c>
      <c r="L339" s="88">
        <v>1.01</v>
      </c>
      <c r="M339" s="88">
        <v>1.01</v>
      </c>
      <c r="N339" s="88">
        <v>1.01</v>
      </c>
      <c r="O339" s="88">
        <v>1.01</v>
      </c>
      <c r="P339" s="88">
        <v>1.01</v>
      </c>
      <c r="Q339" s="85">
        <v>0</v>
      </c>
      <c r="R339" s="26" t="s">
        <v>44</v>
      </c>
    </row>
    <row r="340" spans="1:18" ht="25.5">
      <c r="A340" s="21">
        <f t="shared" si="8"/>
        <v>317</v>
      </c>
      <c r="B340" s="22" t="s">
        <v>625</v>
      </c>
      <c r="C340" s="87" t="s">
        <v>626</v>
      </c>
      <c r="D340" s="130" t="s">
        <v>648</v>
      </c>
      <c r="E340" s="87" t="s">
        <v>43</v>
      </c>
      <c r="F340" s="87">
        <v>20</v>
      </c>
      <c r="G340" s="24"/>
      <c r="H340" s="25"/>
      <c r="I340" s="25"/>
      <c r="J340" s="25"/>
      <c r="K340" s="88">
        <v>0.65</v>
      </c>
      <c r="L340" s="88">
        <v>0.65</v>
      </c>
      <c r="M340" s="88">
        <v>0.65</v>
      </c>
      <c r="N340" s="88">
        <v>0.65</v>
      </c>
      <c r="O340" s="88">
        <v>0.65</v>
      </c>
      <c r="P340" s="88">
        <v>0.65</v>
      </c>
      <c r="Q340" s="85">
        <v>0</v>
      </c>
      <c r="R340" s="26" t="s">
        <v>44</v>
      </c>
    </row>
    <row r="341" spans="1:18" ht="25.5">
      <c r="A341" s="21">
        <f t="shared" si="8"/>
        <v>318</v>
      </c>
      <c r="B341" s="22" t="s">
        <v>625</v>
      </c>
      <c r="C341" s="87" t="s">
        <v>626</v>
      </c>
      <c r="D341" s="130" t="s">
        <v>649</v>
      </c>
      <c r="E341" s="87" t="s">
        <v>43</v>
      </c>
      <c r="F341" s="87">
        <v>20</v>
      </c>
      <c r="G341" s="24"/>
      <c r="H341" s="25"/>
      <c r="I341" s="25"/>
      <c r="J341" s="25"/>
      <c r="K341" s="88">
        <v>1.35</v>
      </c>
      <c r="L341" s="88">
        <v>1.35</v>
      </c>
      <c r="M341" s="88">
        <v>1.35</v>
      </c>
      <c r="N341" s="88">
        <v>1.35</v>
      </c>
      <c r="O341" s="88">
        <v>1.35</v>
      </c>
      <c r="P341" s="88">
        <v>1.35</v>
      </c>
      <c r="Q341" s="85">
        <v>0</v>
      </c>
      <c r="R341" s="26" t="s">
        <v>44</v>
      </c>
    </row>
    <row r="342" spans="1:18" ht="25.5">
      <c r="A342" s="21">
        <f t="shared" si="8"/>
        <v>319</v>
      </c>
      <c r="B342" s="22" t="s">
        <v>625</v>
      </c>
      <c r="C342" s="87" t="s">
        <v>626</v>
      </c>
      <c r="D342" s="130" t="s">
        <v>650</v>
      </c>
      <c r="E342" s="87" t="s">
        <v>43</v>
      </c>
      <c r="F342" s="87">
        <v>20</v>
      </c>
      <c r="G342" s="24"/>
      <c r="H342" s="25"/>
      <c r="I342" s="25"/>
      <c r="J342" s="25"/>
      <c r="K342" s="88">
        <v>0.11</v>
      </c>
      <c r="L342" s="88">
        <v>0.11</v>
      </c>
      <c r="M342" s="88">
        <v>0.11</v>
      </c>
      <c r="N342" s="88">
        <v>0.11</v>
      </c>
      <c r="O342" s="88">
        <v>0.11</v>
      </c>
      <c r="P342" s="88">
        <v>0.11</v>
      </c>
      <c r="Q342" s="85">
        <v>0</v>
      </c>
      <c r="R342" s="26" t="s">
        <v>44</v>
      </c>
    </row>
    <row r="343" spans="1:18" ht="409.5">
      <c r="A343" s="21">
        <f t="shared" si="8"/>
        <v>320</v>
      </c>
      <c r="B343" s="111" t="s">
        <v>651</v>
      </c>
      <c r="C343" s="95" t="s">
        <v>626</v>
      </c>
      <c r="D343" s="139" t="s">
        <v>652</v>
      </c>
      <c r="E343" s="95" t="s">
        <v>43</v>
      </c>
      <c r="F343" s="95">
        <v>20</v>
      </c>
      <c r="G343" s="36"/>
      <c r="H343" s="18"/>
      <c r="I343" s="18"/>
      <c r="J343" s="18"/>
      <c r="K343" s="36">
        <v>1.8220799999999999</v>
      </c>
      <c r="L343" s="36">
        <v>1.8220799999999999</v>
      </c>
      <c r="M343" s="36">
        <v>1.8220799999999999</v>
      </c>
      <c r="N343" s="36">
        <v>1.8220799999999999</v>
      </c>
      <c r="O343" s="36">
        <v>1.8220799999999999</v>
      </c>
      <c r="P343" s="36">
        <v>1.8220799999999999</v>
      </c>
      <c r="Q343" s="54">
        <v>1.89</v>
      </c>
      <c r="R343" s="17"/>
    </row>
    <row r="344" spans="1:18" ht="409.5">
      <c r="A344" s="21">
        <f t="shared" si="8"/>
        <v>321</v>
      </c>
      <c r="B344" s="111" t="s">
        <v>653</v>
      </c>
      <c r="C344" s="95" t="s">
        <v>626</v>
      </c>
      <c r="D344" s="139" t="s">
        <v>654</v>
      </c>
      <c r="E344" s="95" t="s">
        <v>43</v>
      </c>
      <c r="F344" s="95">
        <v>20</v>
      </c>
      <c r="G344" s="36"/>
      <c r="H344" s="18"/>
      <c r="I344" s="18"/>
      <c r="J344" s="18"/>
      <c r="K344" s="36">
        <v>3.0979199999999998</v>
      </c>
      <c r="L344" s="36">
        <v>3.0979199999999998</v>
      </c>
      <c r="M344" s="36">
        <v>3.0979199999999998</v>
      </c>
      <c r="N344" s="36">
        <v>3.0979199999999998</v>
      </c>
      <c r="O344" s="36">
        <v>3.0979199999999998</v>
      </c>
      <c r="P344" s="36">
        <v>3.0979199999999998</v>
      </c>
      <c r="Q344" s="36">
        <v>13.41</v>
      </c>
      <c r="R344" s="17"/>
    </row>
    <row r="345" spans="1:18" ht="409.5">
      <c r="A345" s="21">
        <f t="shared" si="8"/>
        <v>322</v>
      </c>
      <c r="B345" s="111" t="s">
        <v>655</v>
      </c>
      <c r="C345" s="95" t="s">
        <v>626</v>
      </c>
      <c r="D345" s="139" t="s">
        <v>656</v>
      </c>
      <c r="E345" s="95" t="s">
        <v>43</v>
      </c>
      <c r="F345" s="95">
        <v>20</v>
      </c>
      <c r="G345" s="36"/>
      <c r="H345" s="18"/>
      <c r="I345" s="18"/>
      <c r="J345" s="18"/>
      <c r="K345" s="36">
        <v>2.9016000000000002</v>
      </c>
      <c r="L345" s="36">
        <v>2.9016000000000002</v>
      </c>
      <c r="M345" s="36">
        <v>2.9016000000000002</v>
      </c>
      <c r="N345" s="36">
        <v>2.9016000000000002</v>
      </c>
      <c r="O345" s="36">
        <v>2.9016000000000002</v>
      </c>
      <c r="P345" s="36">
        <v>2.9016000000000002</v>
      </c>
      <c r="Q345" s="36">
        <v>5.3</v>
      </c>
      <c r="R345" s="17"/>
    </row>
    <row r="346" spans="1:18">
      <c r="A346" s="21">
        <f t="shared" si="8"/>
        <v>323</v>
      </c>
      <c r="B346" s="32" t="s">
        <v>657</v>
      </c>
      <c r="C346" s="53" t="s">
        <v>658</v>
      </c>
      <c r="D346" s="53" t="s">
        <v>659</v>
      </c>
      <c r="E346" s="53" t="s">
        <v>61</v>
      </c>
      <c r="F346" s="53">
        <v>60</v>
      </c>
      <c r="G346" s="54">
        <v>0.37</v>
      </c>
      <c r="H346" s="54">
        <v>0.37</v>
      </c>
      <c r="I346" s="54">
        <v>0.37</v>
      </c>
      <c r="J346" s="54">
        <v>0.37</v>
      </c>
      <c r="K346" s="54">
        <v>0.37</v>
      </c>
      <c r="L346" s="54">
        <v>0.37</v>
      </c>
      <c r="M346" s="54">
        <v>0.37</v>
      </c>
      <c r="N346" s="54">
        <v>0.37</v>
      </c>
      <c r="O346" s="54">
        <v>0.37</v>
      </c>
      <c r="P346" s="54">
        <v>0.37</v>
      </c>
      <c r="Q346" s="54">
        <v>0</v>
      </c>
      <c r="R346" s="17"/>
    </row>
    <row r="347" spans="1:18">
      <c r="A347" s="21">
        <f t="shared" si="8"/>
        <v>324</v>
      </c>
      <c r="B347" s="32" t="s">
        <v>657</v>
      </c>
      <c r="C347" s="53" t="s">
        <v>658</v>
      </c>
      <c r="D347" s="53" t="s">
        <v>660</v>
      </c>
      <c r="E347" s="133" t="s">
        <v>61</v>
      </c>
      <c r="F347" s="53">
        <v>60</v>
      </c>
      <c r="G347" s="54">
        <v>0.4</v>
      </c>
      <c r="H347" s="54">
        <v>0.4</v>
      </c>
      <c r="I347" s="54">
        <v>0.4</v>
      </c>
      <c r="J347" s="54">
        <v>0.4</v>
      </c>
      <c r="K347" s="54">
        <v>0.4</v>
      </c>
      <c r="L347" s="54">
        <v>0.4</v>
      </c>
      <c r="M347" s="54">
        <v>0.4</v>
      </c>
      <c r="N347" s="54">
        <v>0.4</v>
      </c>
      <c r="O347" s="54">
        <v>0.4</v>
      </c>
      <c r="P347" s="54">
        <v>0.4</v>
      </c>
      <c r="Q347" s="54">
        <v>0</v>
      </c>
      <c r="R347" s="17"/>
    </row>
    <row r="348" spans="1:18">
      <c r="A348" s="21">
        <f t="shared" si="8"/>
        <v>325</v>
      </c>
      <c r="B348" s="32" t="s">
        <v>661</v>
      </c>
      <c r="C348" s="53" t="s">
        <v>658</v>
      </c>
      <c r="D348" s="53" t="s">
        <v>662</v>
      </c>
      <c r="E348" s="53" t="s">
        <v>61</v>
      </c>
      <c r="F348" s="133">
        <v>60</v>
      </c>
      <c r="G348" s="54">
        <v>0.42</v>
      </c>
      <c r="H348" s="54">
        <v>0.42</v>
      </c>
      <c r="I348" s="54">
        <v>0.42</v>
      </c>
      <c r="J348" s="54">
        <v>0.42</v>
      </c>
      <c r="K348" s="54">
        <v>0.42</v>
      </c>
      <c r="L348" s="54">
        <v>0.42</v>
      </c>
      <c r="M348" s="54">
        <v>0.42</v>
      </c>
      <c r="N348" s="54">
        <v>0.42</v>
      </c>
      <c r="O348" s="54">
        <v>0.42</v>
      </c>
      <c r="P348" s="54">
        <v>0.42</v>
      </c>
      <c r="Q348" s="54">
        <v>0</v>
      </c>
      <c r="R348" s="17"/>
    </row>
    <row r="349" spans="1:18">
      <c r="A349" s="21">
        <f t="shared" si="8"/>
        <v>326</v>
      </c>
      <c r="B349" s="32" t="s">
        <v>661</v>
      </c>
      <c r="C349" s="53" t="s">
        <v>658</v>
      </c>
      <c r="D349" s="38" t="s">
        <v>663</v>
      </c>
      <c r="E349" s="133" t="s">
        <v>61</v>
      </c>
      <c r="F349" s="53">
        <v>60</v>
      </c>
      <c r="G349" s="54">
        <v>0.3</v>
      </c>
      <c r="H349" s="54">
        <v>0.3</v>
      </c>
      <c r="I349" s="54">
        <v>0.3</v>
      </c>
      <c r="J349" s="54">
        <v>0.3</v>
      </c>
      <c r="K349" s="54">
        <v>0.3</v>
      </c>
      <c r="L349" s="54">
        <v>0.3</v>
      </c>
      <c r="M349" s="54">
        <v>0.3</v>
      </c>
      <c r="N349" s="54">
        <v>0.3</v>
      </c>
      <c r="O349" s="54">
        <v>0.3</v>
      </c>
      <c r="P349" s="54">
        <v>0.3</v>
      </c>
      <c r="Q349" s="54">
        <v>0</v>
      </c>
      <c r="R349" s="17"/>
    </row>
    <row r="350" spans="1:18" ht="409.5">
      <c r="A350" s="21">
        <f t="shared" si="8"/>
        <v>327</v>
      </c>
      <c r="B350" s="111" t="s">
        <v>664</v>
      </c>
      <c r="C350" s="53" t="s">
        <v>658</v>
      </c>
      <c r="D350" s="139" t="s">
        <v>665</v>
      </c>
      <c r="E350" s="53" t="s">
        <v>61</v>
      </c>
      <c r="F350" s="133">
        <v>60</v>
      </c>
      <c r="G350" s="36">
        <v>0.68</v>
      </c>
      <c r="H350" s="36">
        <v>0.68</v>
      </c>
      <c r="I350" s="36">
        <v>0.68</v>
      </c>
      <c r="J350" s="36">
        <v>0.68</v>
      </c>
      <c r="K350" s="36">
        <v>0.68</v>
      </c>
      <c r="L350" s="36">
        <v>0.68</v>
      </c>
      <c r="M350" s="36">
        <v>0.68</v>
      </c>
      <c r="N350" s="36">
        <v>0.68</v>
      </c>
      <c r="O350" s="36">
        <v>0.68</v>
      </c>
      <c r="P350" s="36">
        <v>0.68</v>
      </c>
      <c r="Q350" s="36">
        <v>14.999999999999996</v>
      </c>
      <c r="R350" s="17"/>
    </row>
    <row r="351" spans="1:18">
      <c r="A351" s="21">
        <f t="shared" si="8"/>
        <v>328</v>
      </c>
      <c r="B351" s="111" t="s">
        <v>666</v>
      </c>
      <c r="C351" s="53" t="s">
        <v>658</v>
      </c>
      <c r="D351" s="139" t="s">
        <v>667</v>
      </c>
      <c r="E351" s="133" t="s">
        <v>61</v>
      </c>
      <c r="F351" s="53">
        <v>60</v>
      </c>
      <c r="G351" s="36">
        <v>0.7</v>
      </c>
      <c r="H351" s="36">
        <v>0.7</v>
      </c>
      <c r="I351" s="36">
        <v>0.7</v>
      </c>
      <c r="J351" s="36">
        <v>0.7</v>
      </c>
      <c r="K351" s="36">
        <v>0.7</v>
      </c>
      <c r="L351" s="36">
        <v>0.7</v>
      </c>
      <c r="M351" s="36">
        <v>0.7</v>
      </c>
      <c r="N351" s="36">
        <v>0.7</v>
      </c>
      <c r="O351" s="36">
        <v>0.7</v>
      </c>
      <c r="P351" s="36">
        <v>0.7</v>
      </c>
      <c r="Q351" s="36">
        <v>15.833333333333288</v>
      </c>
      <c r="R351" s="17"/>
    </row>
    <row r="352" spans="1:18" ht="409.5">
      <c r="A352" s="21">
        <f t="shared" si="8"/>
        <v>329</v>
      </c>
      <c r="B352" s="111" t="s">
        <v>668</v>
      </c>
      <c r="C352" s="53" t="s">
        <v>658</v>
      </c>
      <c r="D352" s="139" t="s">
        <v>669</v>
      </c>
      <c r="E352" s="53" t="s">
        <v>61</v>
      </c>
      <c r="F352" s="133">
        <v>60</v>
      </c>
      <c r="G352" s="36">
        <v>0.8</v>
      </c>
      <c r="H352" s="36">
        <v>0.8</v>
      </c>
      <c r="I352" s="36">
        <v>0.8</v>
      </c>
      <c r="J352" s="36">
        <v>0.8</v>
      </c>
      <c r="K352" s="36">
        <v>0.8</v>
      </c>
      <c r="L352" s="36">
        <v>0.8</v>
      </c>
      <c r="M352" s="36">
        <v>0.8</v>
      </c>
      <c r="N352" s="36">
        <v>0.8</v>
      </c>
      <c r="O352" s="36">
        <v>0.8</v>
      </c>
      <c r="P352" s="36">
        <v>0.8</v>
      </c>
      <c r="Q352" s="36">
        <v>8.6</v>
      </c>
      <c r="R352" s="17"/>
    </row>
    <row r="353" spans="1:18" ht="102">
      <c r="A353" s="21">
        <f t="shared" si="8"/>
        <v>330</v>
      </c>
      <c r="B353" s="111" t="s">
        <v>670</v>
      </c>
      <c r="C353" s="53" t="s">
        <v>658</v>
      </c>
      <c r="D353" s="139" t="s">
        <v>671</v>
      </c>
      <c r="E353" s="133" t="s">
        <v>61</v>
      </c>
      <c r="F353" s="53">
        <v>60</v>
      </c>
      <c r="G353" s="36">
        <v>0.3</v>
      </c>
      <c r="H353" s="36">
        <v>0.3</v>
      </c>
      <c r="I353" s="36">
        <v>0.3</v>
      </c>
      <c r="J353" s="36">
        <v>0.3</v>
      </c>
      <c r="K353" s="36">
        <v>0.3</v>
      </c>
      <c r="L353" s="36">
        <v>0.3</v>
      </c>
      <c r="M353" s="36">
        <v>0.3</v>
      </c>
      <c r="N353" s="36">
        <v>0.3</v>
      </c>
      <c r="O353" s="36">
        <v>0.3</v>
      </c>
      <c r="P353" s="36">
        <v>0.3</v>
      </c>
      <c r="Q353" s="36">
        <v>84.000000000000014</v>
      </c>
      <c r="R353" s="17"/>
    </row>
    <row r="354" spans="1:18">
      <c r="A354" s="21">
        <f t="shared" si="8"/>
        <v>331</v>
      </c>
      <c r="B354" s="32" t="s">
        <v>672</v>
      </c>
      <c r="C354" s="95" t="s">
        <v>673</v>
      </c>
      <c r="D354" s="95" t="s">
        <v>674</v>
      </c>
      <c r="E354" s="52" t="s">
        <v>180</v>
      </c>
      <c r="F354" s="52">
        <v>5</v>
      </c>
      <c r="G354" s="36">
        <v>0.5</v>
      </c>
      <c r="H354" s="36">
        <v>0.5</v>
      </c>
      <c r="I354" s="36">
        <v>0.5</v>
      </c>
      <c r="J354" s="36">
        <v>0.5</v>
      </c>
      <c r="K354" s="36">
        <v>0.5</v>
      </c>
      <c r="L354" s="36">
        <v>0.5</v>
      </c>
      <c r="M354" s="36">
        <v>0.5</v>
      </c>
      <c r="N354" s="36">
        <v>0.5</v>
      </c>
      <c r="O354" s="36">
        <v>0.5</v>
      </c>
      <c r="P354" s="36">
        <v>0.5</v>
      </c>
      <c r="Q354" s="36">
        <v>0</v>
      </c>
      <c r="R354" s="17"/>
    </row>
    <row r="355" spans="1:18">
      <c r="A355" s="21">
        <f t="shared" si="8"/>
        <v>332</v>
      </c>
      <c r="B355" s="32" t="s">
        <v>675</v>
      </c>
      <c r="C355" s="95" t="s">
        <v>673</v>
      </c>
      <c r="D355" s="95" t="s">
        <v>676</v>
      </c>
      <c r="E355" s="52" t="s">
        <v>180</v>
      </c>
      <c r="F355" s="52">
        <v>5</v>
      </c>
      <c r="G355" s="36">
        <v>0.9</v>
      </c>
      <c r="H355" s="36">
        <v>0.9</v>
      </c>
      <c r="I355" s="36">
        <v>0.9</v>
      </c>
      <c r="J355" s="36">
        <v>0.9</v>
      </c>
      <c r="K355" s="36">
        <v>0.9</v>
      </c>
      <c r="L355" s="36">
        <v>0.9</v>
      </c>
      <c r="M355" s="36">
        <v>0.9</v>
      </c>
      <c r="N355" s="36">
        <v>0.9</v>
      </c>
      <c r="O355" s="36">
        <v>0.9</v>
      </c>
      <c r="P355" s="36">
        <v>0.9</v>
      </c>
      <c r="Q355" s="36">
        <v>44.22</v>
      </c>
      <c r="R355" s="17"/>
    </row>
    <row r="356" spans="1:18" ht="409.5">
      <c r="A356" s="21">
        <f t="shared" si="8"/>
        <v>333</v>
      </c>
      <c r="B356" s="111" t="s">
        <v>677</v>
      </c>
      <c r="C356" s="95" t="s">
        <v>673</v>
      </c>
      <c r="D356" s="53" t="s">
        <v>678</v>
      </c>
      <c r="E356" s="52" t="s">
        <v>180</v>
      </c>
      <c r="F356" s="53">
        <v>5</v>
      </c>
      <c r="G356" s="36">
        <v>2.5063200000000001</v>
      </c>
      <c r="H356" s="36">
        <v>2.5063200000000001</v>
      </c>
      <c r="I356" s="36">
        <v>2.5063200000000001</v>
      </c>
      <c r="J356" s="36">
        <v>2.5063200000000001</v>
      </c>
      <c r="K356" s="36">
        <v>2.5063200000000001</v>
      </c>
      <c r="L356" s="36">
        <v>2.5063200000000001</v>
      </c>
      <c r="M356" s="36">
        <v>2.5063200000000001</v>
      </c>
      <c r="N356" s="36">
        <v>2.5063200000000001</v>
      </c>
      <c r="O356" s="36">
        <v>2.5063200000000001</v>
      </c>
      <c r="P356" s="36">
        <v>2.5063200000000001</v>
      </c>
      <c r="Q356" s="36">
        <v>27.8</v>
      </c>
      <c r="R356" s="17"/>
    </row>
    <row r="357" spans="1:18" ht="409.5">
      <c r="A357" s="21">
        <f t="shared" si="8"/>
        <v>334</v>
      </c>
      <c r="B357" s="113" t="s">
        <v>679</v>
      </c>
      <c r="C357" s="97" t="s">
        <v>673</v>
      </c>
      <c r="D357" s="136" t="s">
        <v>680</v>
      </c>
      <c r="E357" s="82" t="s">
        <v>180</v>
      </c>
      <c r="F357" s="112">
        <v>5</v>
      </c>
      <c r="G357" s="43">
        <v>2.1232799999999998</v>
      </c>
      <c r="H357" s="43">
        <v>2.1232799999999998</v>
      </c>
      <c r="I357" s="43">
        <v>2.1232799999999998</v>
      </c>
      <c r="J357" s="43">
        <v>2.1232799999999998</v>
      </c>
      <c r="K357" s="43">
        <v>2.1232799999999998</v>
      </c>
      <c r="L357" s="43">
        <v>2.1232799999999998</v>
      </c>
      <c r="M357" s="43">
        <v>2.1232799999999998</v>
      </c>
      <c r="N357" s="43">
        <v>2.1232799999999998</v>
      </c>
      <c r="O357" s="43">
        <v>2.1232799999999998</v>
      </c>
      <c r="P357" s="43">
        <v>2.1232799999999998</v>
      </c>
      <c r="Q357" s="43">
        <v>9.57</v>
      </c>
      <c r="R357" s="77"/>
    </row>
    <row r="358" spans="1:18" ht="25.5">
      <c r="A358" s="21">
        <f t="shared" si="8"/>
        <v>335</v>
      </c>
      <c r="B358" s="91" t="s">
        <v>564</v>
      </c>
      <c r="C358" s="21" t="s">
        <v>673</v>
      </c>
      <c r="D358" s="21" t="s">
        <v>681</v>
      </c>
      <c r="E358" s="99" t="s">
        <v>180</v>
      </c>
      <c r="F358" s="99">
        <v>5</v>
      </c>
      <c r="G358" s="24"/>
      <c r="H358" s="24">
        <v>1.1000000000000001</v>
      </c>
      <c r="I358" s="24">
        <v>1.1000000000000001</v>
      </c>
      <c r="J358" s="24">
        <v>1.1000000000000001</v>
      </c>
      <c r="K358" s="24">
        <v>1.1000000000000001</v>
      </c>
      <c r="L358" s="24">
        <v>1.1000000000000001</v>
      </c>
      <c r="M358" s="24">
        <v>1.1000000000000001</v>
      </c>
      <c r="N358" s="24">
        <v>1.1000000000000001</v>
      </c>
      <c r="O358" s="24">
        <v>1.1000000000000001</v>
      </c>
      <c r="P358" s="24">
        <v>1.1000000000000001</v>
      </c>
      <c r="Q358" s="24">
        <v>11.342543330732306</v>
      </c>
      <c r="R358" s="26" t="s">
        <v>44</v>
      </c>
    </row>
    <row r="359" spans="1:18" ht="51">
      <c r="A359" s="21">
        <f t="shared" si="8"/>
        <v>336</v>
      </c>
      <c r="B359" s="91" t="s">
        <v>682</v>
      </c>
      <c r="C359" s="21" t="s">
        <v>683</v>
      </c>
      <c r="D359" s="154" t="s">
        <v>684</v>
      </c>
      <c r="E359" s="99" t="s">
        <v>180</v>
      </c>
      <c r="F359" s="99">
        <v>5</v>
      </c>
      <c r="G359" s="24"/>
      <c r="H359" s="24">
        <v>0.85</v>
      </c>
      <c r="I359" s="24">
        <v>0.85</v>
      </c>
      <c r="J359" s="24">
        <v>0.85</v>
      </c>
      <c r="K359" s="24">
        <v>0.85</v>
      </c>
      <c r="L359" s="24">
        <v>0.85</v>
      </c>
      <c r="M359" s="24">
        <v>0.85</v>
      </c>
      <c r="N359" s="24">
        <v>0.85</v>
      </c>
      <c r="O359" s="24">
        <v>0.85</v>
      </c>
      <c r="P359" s="24">
        <v>0.85</v>
      </c>
      <c r="Q359" s="24">
        <v>0</v>
      </c>
      <c r="R359" s="26" t="s">
        <v>44</v>
      </c>
    </row>
    <row r="360" spans="1:18" ht="25.5">
      <c r="A360" s="21">
        <f t="shared" si="8"/>
        <v>337</v>
      </c>
      <c r="B360" s="91" t="s">
        <v>685</v>
      </c>
      <c r="C360" s="21" t="s">
        <v>683</v>
      </c>
      <c r="D360" s="154" t="s">
        <v>686</v>
      </c>
      <c r="E360" s="99" t="s">
        <v>180</v>
      </c>
      <c r="F360" s="99">
        <v>5</v>
      </c>
      <c r="G360" s="24"/>
      <c r="H360" s="24">
        <v>0.45</v>
      </c>
      <c r="I360" s="24">
        <v>0.45</v>
      </c>
      <c r="J360" s="24">
        <v>0.45</v>
      </c>
      <c r="K360" s="24">
        <v>0.45</v>
      </c>
      <c r="L360" s="24">
        <v>0.45</v>
      </c>
      <c r="M360" s="24">
        <v>0.45</v>
      </c>
      <c r="N360" s="24">
        <v>0.45</v>
      </c>
      <c r="O360" s="24">
        <v>0.45</v>
      </c>
      <c r="P360" s="24">
        <v>0.45</v>
      </c>
      <c r="Q360" s="24">
        <v>0</v>
      </c>
      <c r="R360" s="26" t="s">
        <v>44</v>
      </c>
    </row>
    <row r="361" spans="1:18" ht="25.5">
      <c r="A361" s="21">
        <f t="shared" si="8"/>
        <v>338</v>
      </c>
      <c r="B361" s="65" t="s">
        <v>687</v>
      </c>
      <c r="C361" s="66" t="s">
        <v>688</v>
      </c>
      <c r="D361" s="66" t="s">
        <v>689</v>
      </c>
      <c r="E361" s="66" t="s">
        <v>61</v>
      </c>
      <c r="F361" s="66">
        <v>60</v>
      </c>
      <c r="G361" s="102"/>
      <c r="H361" s="147"/>
      <c r="I361" s="147"/>
      <c r="J361" s="147"/>
      <c r="K361" s="147"/>
      <c r="L361" s="147"/>
      <c r="M361" s="147"/>
      <c r="N361" s="147"/>
      <c r="O361" s="102"/>
      <c r="P361" s="70">
        <v>0.02</v>
      </c>
      <c r="Q361" s="70">
        <v>0</v>
      </c>
      <c r="R361" s="96"/>
    </row>
    <row r="362" spans="1:18" ht="25.5">
      <c r="A362" s="21">
        <f t="shared" si="8"/>
        <v>339</v>
      </c>
      <c r="B362" s="32" t="s">
        <v>690</v>
      </c>
      <c r="C362" s="52" t="s">
        <v>688</v>
      </c>
      <c r="D362" s="52" t="s">
        <v>691</v>
      </c>
      <c r="E362" s="52" t="s">
        <v>61</v>
      </c>
      <c r="F362" s="52">
        <v>60</v>
      </c>
      <c r="G362" s="36"/>
      <c r="H362" s="18"/>
      <c r="I362" s="18"/>
      <c r="J362" s="18"/>
      <c r="K362" s="18"/>
      <c r="L362" s="18"/>
      <c r="M362" s="18"/>
      <c r="N362" s="18"/>
      <c r="O362" s="36"/>
      <c r="P362" s="55">
        <v>0.34</v>
      </c>
      <c r="Q362" s="55">
        <v>0</v>
      </c>
      <c r="R362" s="17"/>
    </row>
    <row r="363" spans="1:18" ht="76.5">
      <c r="A363" s="21">
        <f t="shared" si="8"/>
        <v>340</v>
      </c>
      <c r="B363" s="111" t="s">
        <v>692</v>
      </c>
      <c r="C363" s="52" t="s">
        <v>688</v>
      </c>
      <c r="D363" s="139" t="s">
        <v>693</v>
      </c>
      <c r="E363" s="52" t="s">
        <v>61</v>
      </c>
      <c r="F363" s="52">
        <v>60</v>
      </c>
      <c r="G363" s="36"/>
      <c r="H363" s="18"/>
      <c r="I363" s="18"/>
      <c r="J363" s="18"/>
      <c r="K363" s="18"/>
      <c r="L363" s="18"/>
      <c r="M363" s="18"/>
      <c r="N363" s="18"/>
      <c r="O363" s="36"/>
      <c r="P363" s="36">
        <v>0.71699999999999997</v>
      </c>
      <c r="Q363" s="36">
        <v>18.11</v>
      </c>
      <c r="R363" s="17"/>
    </row>
    <row r="364" spans="1:18">
      <c r="A364" s="295" t="s">
        <v>694</v>
      </c>
      <c r="B364" s="295"/>
      <c r="C364" s="295"/>
      <c r="D364" s="295"/>
      <c r="E364" s="295"/>
      <c r="F364" s="295"/>
      <c r="G364" s="296"/>
      <c r="H364" s="296"/>
      <c r="I364" s="296"/>
      <c r="J364" s="296"/>
      <c r="K364" s="296"/>
      <c r="L364" s="296"/>
      <c r="M364" s="296"/>
      <c r="N364" s="296"/>
      <c r="O364" s="296"/>
      <c r="P364" s="296"/>
      <c r="Q364" s="295"/>
      <c r="R364" s="295"/>
    </row>
    <row r="365" spans="1:18">
      <c r="A365" s="53">
        <f>A363+1</f>
        <v>341</v>
      </c>
      <c r="B365" s="32" t="s">
        <v>695</v>
      </c>
      <c r="C365" s="95" t="s">
        <v>696</v>
      </c>
      <c r="D365" s="138" t="s">
        <v>697</v>
      </c>
      <c r="E365" s="95" t="s">
        <v>43</v>
      </c>
      <c r="F365" s="95">
        <v>20</v>
      </c>
      <c r="G365" s="36"/>
      <c r="H365" s="54"/>
      <c r="I365" s="54"/>
      <c r="J365" s="148">
        <v>0.33</v>
      </c>
      <c r="K365" s="148">
        <v>0.33</v>
      </c>
      <c r="L365" s="148">
        <v>0.33</v>
      </c>
      <c r="M365" s="148">
        <v>0.33</v>
      </c>
      <c r="N365" s="148">
        <v>0.33</v>
      </c>
      <c r="O365" s="148">
        <v>0.33</v>
      </c>
      <c r="P365" s="148">
        <v>0.33</v>
      </c>
      <c r="Q365" s="54">
        <v>0</v>
      </c>
      <c r="R365" s="17"/>
    </row>
    <row r="366" spans="1:18">
      <c r="A366" s="53">
        <f t="shared" ref="A366:A429" si="9">A365+1</f>
        <v>342</v>
      </c>
      <c r="B366" s="32" t="s">
        <v>695</v>
      </c>
      <c r="C366" s="95" t="s">
        <v>696</v>
      </c>
      <c r="D366" s="138" t="s">
        <v>698</v>
      </c>
      <c r="E366" s="95" t="s">
        <v>43</v>
      </c>
      <c r="F366" s="95">
        <v>20</v>
      </c>
      <c r="G366" s="36"/>
      <c r="H366" s="54"/>
      <c r="I366" s="54"/>
      <c r="J366" s="148">
        <v>0.3</v>
      </c>
      <c r="K366" s="148">
        <v>0.3</v>
      </c>
      <c r="L366" s="148">
        <v>0.3</v>
      </c>
      <c r="M366" s="148">
        <v>0.3</v>
      </c>
      <c r="N366" s="148">
        <v>0.3</v>
      </c>
      <c r="O366" s="148">
        <v>0.3</v>
      </c>
      <c r="P366" s="148">
        <v>0.3</v>
      </c>
      <c r="Q366" s="54">
        <v>0</v>
      </c>
      <c r="R366" s="17"/>
    </row>
    <row r="367" spans="1:18">
      <c r="A367" s="53">
        <f t="shared" si="9"/>
        <v>343</v>
      </c>
      <c r="B367" s="81" t="s">
        <v>699</v>
      </c>
      <c r="C367" s="97" t="s">
        <v>696</v>
      </c>
      <c r="D367" s="152" t="s">
        <v>700</v>
      </c>
      <c r="E367" s="97" t="s">
        <v>43</v>
      </c>
      <c r="F367" s="97">
        <v>20</v>
      </c>
      <c r="G367" s="43"/>
      <c r="H367" s="83"/>
      <c r="I367" s="83"/>
      <c r="J367" s="155">
        <v>0.8</v>
      </c>
      <c r="K367" s="155">
        <v>0.8</v>
      </c>
      <c r="L367" s="155">
        <v>0.8</v>
      </c>
      <c r="M367" s="155">
        <v>0.8</v>
      </c>
      <c r="N367" s="155">
        <v>0.8</v>
      </c>
      <c r="O367" s="155">
        <v>0.8</v>
      </c>
      <c r="P367" s="155">
        <v>0.8</v>
      </c>
      <c r="Q367" s="83">
        <v>0</v>
      </c>
      <c r="R367" s="77"/>
    </row>
    <row r="368" spans="1:18">
      <c r="A368" s="53">
        <f t="shared" si="9"/>
        <v>344</v>
      </c>
      <c r="B368" s="22" t="s">
        <v>701</v>
      </c>
      <c r="C368" s="87" t="s">
        <v>696</v>
      </c>
      <c r="D368" s="130" t="s">
        <v>702</v>
      </c>
      <c r="E368" s="87" t="s">
        <v>43</v>
      </c>
      <c r="F368" s="87">
        <v>20</v>
      </c>
      <c r="G368" s="24"/>
      <c r="H368" s="85"/>
      <c r="I368" s="85"/>
      <c r="J368" s="156">
        <v>0.25</v>
      </c>
      <c r="K368" s="156">
        <v>0.25</v>
      </c>
      <c r="L368" s="156">
        <v>0.25</v>
      </c>
      <c r="M368" s="156">
        <v>0.25</v>
      </c>
      <c r="N368" s="156">
        <v>0.25</v>
      </c>
      <c r="O368" s="156">
        <v>0.25</v>
      </c>
      <c r="P368" s="156">
        <v>0.25</v>
      </c>
      <c r="Q368" s="85">
        <v>0</v>
      </c>
      <c r="R368" s="51"/>
    </row>
    <row r="369" spans="1:19" ht="51">
      <c r="A369" s="53">
        <f t="shared" si="9"/>
        <v>345</v>
      </c>
      <c r="B369" s="157" t="s">
        <v>703</v>
      </c>
      <c r="C369" s="87" t="s">
        <v>696</v>
      </c>
      <c r="D369" s="134" t="s">
        <v>704</v>
      </c>
      <c r="E369" s="87" t="s">
        <v>180</v>
      </c>
      <c r="F369" s="87">
        <v>5</v>
      </c>
      <c r="G369" s="85">
        <v>1.35</v>
      </c>
      <c r="H369" s="85">
        <v>1.35</v>
      </c>
      <c r="I369" s="85">
        <v>1.35</v>
      </c>
      <c r="J369" s="85">
        <v>1.35</v>
      </c>
      <c r="K369" s="85">
        <v>1.35</v>
      </c>
      <c r="L369" s="85">
        <v>1.35</v>
      </c>
      <c r="M369" s="85">
        <v>1.35</v>
      </c>
      <c r="N369" s="85">
        <v>1.35</v>
      </c>
      <c r="O369" s="85">
        <v>1.35</v>
      </c>
      <c r="P369" s="85">
        <v>1.35</v>
      </c>
      <c r="Q369" s="85">
        <v>0</v>
      </c>
      <c r="R369" s="51"/>
    </row>
    <row r="370" spans="1:19" ht="409.5">
      <c r="A370" s="53">
        <f t="shared" si="9"/>
        <v>346</v>
      </c>
      <c r="B370" s="145" t="s">
        <v>705</v>
      </c>
      <c r="C370" s="101" t="s">
        <v>696</v>
      </c>
      <c r="D370" s="146" t="s">
        <v>706</v>
      </c>
      <c r="E370" s="101" t="s">
        <v>180</v>
      </c>
      <c r="F370" s="101">
        <v>5</v>
      </c>
      <c r="G370" s="69">
        <v>3.25</v>
      </c>
      <c r="H370" s="69">
        <v>3.25</v>
      </c>
      <c r="I370" s="69">
        <v>3.25</v>
      </c>
      <c r="J370" s="69">
        <v>3.25</v>
      </c>
      <c r="K370" s="69">
        <v>3.25</v>
      </c>
      <c r="L370" s="69">
        <v>3.25</v>
      </c>
      <c r="M370" s="69">
        <v>3.25</v>
      </c>
      <c r="N370" s="69">
        <v>3.25</v>
      </c>
      <c r="O370" s="69">
        <v>3.25</v>
      </c>
      <c r="P370" s="69">
        <v>3.25</v>
      </c>
      <c r="Q370" s="69">
        <v>23.024615384615384</v>
      </c>
      <c r="R370" s="96"/>
    </row>
    <row r="371" spans="1:19" ht="409.5">
      <c r="A371" s="53">
        <f t="shared" si="9"/>
        <v>347</v>
      </c>
      <c r="B371" s="111" t="s">
        <v>707</v>
      </c>
      <c r="C371" s="95" t="s">
        <v>696</v>
      </c>
      <c r="D371" s="139" t="s">
        <v>708</v>
      </c>
      <c r="E371" s="95" t="s">
        <v>180</v>
      </c>
      <c r="F371" s="95">
        <v>5</v>
      </c>
      <c r="G371" s="36">
        <v>2.9433600000000002</v>
      </c>
      <c r="H371" s="36">
        <v>2.9433600000000002</v>
      </c>
      <c r="I371" s="36">
        <v>2.9433600000000002</v>
      </c>
      <c r="J371" s="36">
        <v>2.9433600000000002</v>
      </c>
      <c r="K371" s="36">
        <v>2.9433600000000002</v>
      </c>
      <c r="L371" s="36">
        <v>2.9433600000000002</v>
      </c>
      <c r="M371" s="36">
        <v>2.9433600000000002</v>
      </c>
      <c r="N371" s="36">
        <v>2.9433600000000002</v>
      </c>
      <c r="O371" s="36">
        <v>2.9433600000000002</v>
      </c>
      <c r="P371" s="36">
        <v>2.9433600000000002</v>
      </c>
      <c r="Q371" s="36">
        <v>6.142639704283539</v>
      </c>
      <c r="R371" s="17"/>
    </row>
    <row r="372" spans="1:19" ht="409.5">
      <c r="A372" s="53">
        <f t="shared" si="9"/>
        <v>348</v>
      </c>
      <c r="B372" s="111" t="s">
        <v>709</v>
      </c>
      <c r="C372" s="95" t="s">
        <v>696</v>
      </c>
      <c r="D372" s="139" t="s">
        <v>186</v>
      </c>
      <c r="E372" s="95" t="s">
        <v>180</v>
      </c>
      <c r="F372" s="95">
        <v>5</v>
      </c>
      <c r="G372" s="36">
        <v>0.88127999999999995</v>
      </c>
      <c r="H372" s="36">
        <v>0.88127999999999995</v>
      </c>
      <c r="I372" s="36">
        <v>0.88127999999999995</v>
      </c>
      <c r="J372" s="36">
        <v>0.88127999999999995</v>
      </c>
      <c r="K372" s="36">
        <v>0.88127999999999995</v>
      </c>
      <c r="L372" s="36">
        <v>0.88127999999999995</v>
      </c>
      <c r="M372" s="36">
        <v>0.88127999999999995</v>
      </c>
      <c r="N372" s="36">
        <v>0.88127999999999995</v>
      </c>
      <c r="O372" s="36">
        <v>0.88127999999999995</v>
      </c>
      <c r="P372" s="36">
        <v>0.88127999999999995</v>
      </c>
      <c r="Q372" s="36">
        <v>7.795479302832244</v>
      </c>
      <c r="R372" s="17"/>
    </row>
    <row r="373" spans="1:19" ht="409.5">
      <c r="A373" s="53">
        <f t="shared" si="9"/>
        <v>349</v>
      </c>
      <c r="B373" s="113" t="s">
        <v>710</v>
      </c>
      <c r="C373" s="97" t="s">
        <v>696</v>
      </c>
      <c r="D373" s="136" t="s">
        <v>347</v>
      </c>
      <c r="E373" s="97" t="s">
        <v>180</v>
      </c>
      <c r="F373" s="97">
        <v>5</v>
      </c>
      <c r="G373" s="43">
        <v>2.5401600000000002</v>
      </c>
      <c r="H373" s="43">
        <v>2.5401600000000002</v>
      </c>
      <c r="I373" s="43">
        <v>2.5401600000000002</v>
      </c>
      <c r="J373" s="43">
        <v>2.5401600000000002</v>
      </c>
      <c r="K373" s="43">
        <v>2.5401600000000002</v>
      </c>
      <c r="L373" s="43">
        <v>2.5401600000000002</v>
      </c>
      <c r="M373" s="43">
        <v>2.5401600000000002</v>
      </c>
      <c r="N373" s="43">
        <v>2.5401600000000002</v>
      </c>
      <c r="O373" s="43">
        <v>2.5401600000000002</v>
      </c>
      <c r="P373" s="43">
        <v>2.5401600000000002</v>
      </c>
      <c r="Q373" s="43">
        <v>8.6254409171075821</v>
      </c>
      <c r="R373" s="77"/>
    </row>
    <row r="374" spans="1:19" ht="25.5">
      <c r="A374" s="53">
        <f t="shared" si="9"/>
        <v>350</v>
      </c>
      <c r="B374" s="158" t="s">
        <v>711</v>
      </c>
      <c r="C374" s="21" t="s">
        <v>712</v>
      </c>
      <c r="D374" s="154" t="s">
        <v>713</v>
      </c>
      <c r="E374" s="23" t="s">
        <v>180</v>
      </c>
      <c r="F374" s="159">
        <v>20</v>
      </c>
      <c r="G374" s="36"/>
      <c r="H374" s="36"/>
      <c r="I374" s="36"/>
      <c r="J374" s="36"/>
      <c r="K374" s="36"/>
      <c r="L374" s="36"/>
      <c r="M374" s="36"/>
      <c r="N374" s="36"/>
      <c r="O374" s="36"/>
      <c r="P374" s="36">
        <v>0.13</v>
      </c>
      <c r="Q374" s="107">
        <v>0</v>
      </c>
      <c r="R374" s="26" t="s">
        <v>44</v>
      </c>
      <c r="S374" s="57"/>
    </row>
    <row r="375" spans="1:19" ht="25.5">
      <c r="A375" s="53">
        <f t="shared" si="9"/>
        <v>351</v>
      </c>
      <c r="B375" s="160" t="s">
        <v>714</v>
      </c>
      <c r="C375" s="21" t="s">
        <v>712</v>
      </c>
      <c r="D375" s="154" t="s">
        <v>715</v>
      </c>
      <c r="E375" s="23" t="s">
        <v>180</v>
      </c>
      <c r="F375" s="23">
        <v>20</v>
      </c>
      <c r="G375" s="61"/>
      <c r="H375" s="61"/>
      <c r="I375" s="61"/>
      <c r="J375" s="61"/>
      <c r="K375" s="61"/>
      <c r="L375" s="61"/>
      <c r="M375" s="61"/>
      <c r="N375" s="61"/>
      <c r="O375" s="61"/>
      <c r="P375" s="61">
        <v>0.36</v>
      </c>
      <c r="Q375" s="61">
        <v>0</v>
      </c>
      <c r="R375" s="144" t="s">
        <v>44</v>
      </c>
    </row>
    <row r="376" spans="1:19" ht="25.5">
      <c r="A376" s="53">
        <f t="shared" si="9"/>
        <v>352</v>
      </c>
      <c r="B376" s="91" t="s">
        <v>716</v>
      </c>
      <c r="C376" s="21" t="s">
        <v>712</v>
      </c>
      <c r="D376" s="154" t="s">
        <v>717</v>
      </c>
      <c r="E376" s="23" t="s">
        <v>180</v>
      </c>
      <c r="F376" s="23">
        <v>20</v>
      </c>
      <c r="G376" s="24"/>
      <c r="H376" s="24"/>
      <c r="I376" s="24"/>
      <c r="J376" s="24"/>
      <c r="K376" s="24"/>
      <c r="L376" s="24"/>
      <c r="M376" s="24"/>
      <c r="N376" s="24"/>
      <c r="O376" s="24"/>
      <c r="P376" s="24">
        <v>0.1</v>
      </c>
      <c r="Q376" s="24">
        <v>0</v>
      </c>
      <c r="R376" s="26" t="s">
        <v>44</v>
      </c>
    </row>
    <row r="377" spans="1:19">
      <c r="A377" s="53">
        <f t="shared" si="9"/>
        <v>353</v>
      </c>
      <c r="B377" s="161" t="s">
        <v>430</v>
      </c>
      <c r="C377" s="101" t="s">
        <v>718</v>
      </c>
      <c r="D377" s="162" t="s">
        <v>719</v>
      </c>
      <c r="E377" s="101" t="s">
        <v>43</v>
      </c>
      <c r="F377" s="101">
        <v>20</v>
      </c>
      <c r="G377" s="102"/>
      <c r="H377" s="147"/>
      <c r="I377" s="147"/>
      <c r="J377" s="147"/>
      <c r="K377" s="69">
        <v>1.54</v>
      </c>
      <c r="L377" s="69">
        <v>1.54</v>
      </c>
      <c r="M377" s="69">
        <v>1.54</v>
      </c>
      <c r="N377" s="69">
        <v>1.54</v>
      </c>
      <c r="O377" s="69">
        <v>1.54</v>
      </c>
      <c r="P377" s="69">
        <v>1.54</v>
      </c>
      <c r="Q377" s="69">
        <v>23.96</v>
      </c>
      <c r="R377" s="96"/>
    </row>
    <row r="378" spans="1:19">
      <c r="A378" s="53">
        <f t="shared" si="9"/>
        <v>354</v>
      </c>
      <c r="B378" s="39" t="s">
        <v>430</v>
      </c>
      <c r="C378" s="95" t="s">
        <v>718</v>
      </c>
      <c r="D378" s="138" t="s">
        <v>720</v>
      </c>
      <c r="E378" s="95" t="s">
        <v>43</v>
      </c>
      <c r="F378" s="95">
        <v>20</v>
      </c>
      <c r="G378" s="36"/>
      <c r="H378" s="18"/>
      <c r="I378" s="18"/>
      <c r="J378" s="18"/>
      <c r="K378" s="54">
        <v>0.57999999999999996</v>
      </c>
      <c r="L378" s="54">
        <v>0.57999999999999996</v>
      </c>
      <c r="M378" s="54">
        <v>0.57999999999999996</v>
      </c>
      <c r="N378" s="54">
        <v>0.57999999999999996</v>
      </c>
      <c r="O378" s="54">
        <v>0.57999999999999996</v>
      </c>
      <c r="P378" s="54">
        <v>0.57999999999999996</v>
      </c>
      <c r="Q378" s="54">
        <v>100</v>
      </c>
      <c r="R378" s="17"/>
    </row>
    <row r="379" spans="1:19">
      <c r="A379" s="53">
        <f t="shared" si="9"/>
        <v>355</v>
      </c>
      <c r="B379" s="39" t="s">
        <v>430</v>
      </c>
      <c r="C379" s="95" t="s">
        <v>718</v>
      </c>
      <c r="D379" s="138" t="s">
        <v>721</v>
      </c>
      <c r="E379" s="95" t="s">
        <v>43</v>
      </c>
      <c r="F379" s="95">
        <v>20</v>
      </c>
      <c r="G379" s="36"/>
      <c r="H379" s="18"/>
      <c r="I379" s="18"/>
      <c r="J379" s="18"/>
      <c r="K379" s="54">
        <v>0.57999999999999996</v>
      </c>
      <c r="L379" s="54">
        <v>0.57999999999999996</v>
      </c>
      <c r="M379" s="54">
        <v>0.57999999999999996</v>
      </c>
      <c r="N379" s="54">
        <v>0.57999999999999996</v>
      </c>
      <c r="O379" s="54">
        <v>0.57999999999999996</v>
      </c>
      <c r="P379" s="54">
        <v>0.57999999999999996</v>
      </c>
      <c r="Q379" s="54">
        <v>100</v>
      </c>
      <c r="R379" s="17"/>
    </row>
    <row r="380" spans="1:19">
      <c r="A380" s="53">
        <f t="shared" si="9"/>
        <v>356</v>
      </c>
      <c r="B380" s="39" t="s">
        <v>430</v>
      </c>
      <c r="C380" s="95" t="s">
        <v>718</v>
      </c>
      <c r="D380" s="138" t="s">
        <v>722</v>
      </c>
      <c r="E380" s="95" t="s">
        <v>43</v>
      </c>
      <c r="F380" s="95">
        <v>20</v>
      </c>
      <c r="G380" s="36"/>
      <c r="H380" s="18"/>
      <c r="I380" s="18"/>
      <c r="J380" s="18"/>
      <c r="K380" s="54">
        <v>0.48</v>
      </c>
      <c r="L380" s="54">
        <v>0.48</v>
      </c>
      <c r="M380" s="54">
        <v>0.48</v>
      </c>
      <c r="N380" s="54">
        <v>0.48</v>
      </c>
      <c r="O380" s="54">
        <v>0.48</v>
      </c>
      <c r="P380" s="54">
        <v>0.48</v>
      </c>
      <c r="Q380" s="54">
        <v>100</v>
      </c>
      <c r="R380" s="17"/>
    </row>
    <row r="381" spans="1:19">
      <c r="A381" s="53">
        <f t="shared" si="9"/>
        <v>357</v>
      </c>
      <c r="B381" s="39" t="s">
        <v>430</v>
      </c>
      <c r="C381" s="95" t="s">
        <v>718</v>
      </c>
      <c r="D381" s="138" t="s">
        <v>723</v>
      </c>
      <c r="E381" s="95" t="s">
        <v>43</v>
      </c>
      <c r="F381" s="95">
        <v>20</v>
      </c>
      <c r="G381" s="36"/>
      <c r="H381" s="18"/>
      <c r="I381" s="18"/>
      <c r="J381" s="18"/>
      <c r="K381" s="54">
        <v>0.96</v>
      </c>
      <c r="L381" s="54">
        <v>0.96</v>
      </c>
      <c r="M381" s="54">
        <v>0.96</v>
      </c>
      <c r="N381" s="54">
        <v>0.96</v>
      </c>
      <c r="O381" s="54">
        <v>0.96</v>
      </c>
      <c r="P381" s="54">
        <v>0.96</v>
      </c>
      <c r="Q381" s="54">
        <v>45</v>
      </c>
      <c r="R381" s="77"/>
    </row>
    <row r="382" spans="1:19" ht="25.5">
      <c r="A382" s="53">
        <f t="shared" si="9"/>
        <v>358</v>
      </c>
      <c r="B382" s="39" t="s">
        <v>430</v>
      </c>
      <c r="C382" s="95" t="s">
        <v>718</v>
      </c>
      <c r="D382" s="138" t="s">
        <v>724</v>
      </c>
      <c r="E382" s="95" t="s">
        <v>43</v>
      </c>
      <c r="F382" s="95">
        <v>20</v>
      </c>
      <c r="H382" s="18"/>
      <c r="I382" s="137"/>
      <c r="J382" s="18"/>
      <c r="K382" s="79">
        <v>0.6</v>
      </c>
      <c r="L382" s="54">
        <v>0.6</v>
      </c>
      <c r="M382" s="79">
        <v>0.6</v>
      </c>
      <c r="N382" s="54">
        <v>0.6</v>
      </c>
      <c r="O382" s="79">
        <v>0.6</v>
      </c>
      <c r="P382" s="54">
        <v>0.6</v>
      </c>
      <c r="Q382" s="79">
        <v>100</v>
      </c>
      <c r="R382" s="26" t="s">
        <v>44</v>
      </c>
      <c r="S382" s="57"/>
    </row>
    <row r="383" spans="1:19" ht="25.5">
      <c r="A383" s="53">
        <f t="shared" si="9"/>
        <v>359</v>
      </c>
      <c r="B383" s="39" t="s">
        <v>430</v>
      </c>
      <c r="C383" s="95" t="s">
        <v>718</v>
      </c>
      <c r="D383" s="138" t="s">
        <v>725</v>
      </c>
      <c r="E383" s="95" t="s">
        <v>43</v>
      </c>
      <c r="F383" s="95">
        <v>20</v>
      </c>
      <c r="G383" s="36"/>
      <c r="H383" s="137"/>
      <c r="I383" s="18"/>
      <c r="J383" s="137"/>
      <c r="K383" s="54">
        <v>0.25</v>
      </c>
      <c r="L383" s="79">
        <v>0.25</v>
      </c>
      <c r="M383" s="54">
        <v>0.25</v>
      </c>
      <c r="N383" s="79">
        <v>0.25</v>
      </c>
      <c r="O383" s="54">
        <v>0.25</v>
      </c>
      <c r="P383" s="79">
        <v>0.25</v>
      </c>
      <c r="Q383" s="118">
        <v>64</v>
      </c>
      <c r="R383" s="26" t="s">
        <v>44</v>
      </c>
      <c r="S383" s="57"/>
    </row>
    <row r="384" spans="1:19">
      <c r="A384" s="53">
        <f t="shared" si="9"/>
        <v>360</v>
      </c>
      <c r="B384" s="39" t="s">
        <v>430</v>
      </c>
      <c r="C384" s="95" t="s">
        <v>718</v>
      </c>
      <c r="D384" s="138" t="s">
        <v>726</v>
      </c>
      <c r="E384" s="95" t="s">
        <v>43</v>
      </c>
      <c r="F384" s="95">
        <v>20</v>
      </c>
      <c r="G384" s="36"/>
      <c r="H384" s="18"/>
      <c r="I384" s="18"/>
      <c r="J384" s="18"/>
      <c r="K384" s="54">
        <v>0.34</v>
      </c>
      <c r="L384" s="54">
        <v>0.34</v>
      </c>
      <c r="M384" s="54">
        <v>0.34</v>
      </c>
      <c r="N384" s="54">
        <v>0.34</v>
      </c>
      <c r="O384" s="54">
        <v>0.34</v>
      </c>
      <c r="P384" s="54">
        <v>0.34</v>
      </c>
      <c r="Q384" s="54">
        <v>100</v>
      </c>
      <c r="R384" s="96"/>
    </row>
    <row r="385" spans="1:18">
      <c r="A385" s="53">
        <f t="shared" si="9"/>
        <v>361</v>
      </c>
      <c r="B385" s="135" t="s">
        <v>430</v>
      </c>
      <c r="C385" s="97" t="s">
        <v>718</v>
      </c>
      <c r="D385" s="152" t="s">
        <v>727</v>
      </c>
      <c r="E385" s="97" t="s">
        <v>43</v>
      </c>
      <c r="F385" s="97">
        <v>20</v>
      </c>
      <c r="G385" s="43"/>
      <c r="H385" s="44"/>
      <c r="I385" s="44"/>
      <c r="J385" s="44"/>
      <c r="K385" s="83">
        <v>2.46</v>
      </c>
      <c r="L385" s="83">
        <v>2.46</v>
      </c>
      <c r="M385" s="83">
        <v>2.46</v>
      </c>
      <c r="N385" s="83">
        <v>2.46</v>
      </c>
      <c r="O385" s="83">
        <v>2.46</v>
      </c>
      <c r="P385" s="83">
        <v>2.46</v>
      </c>
      <c r="Q385" s="83">
        <v>84.19</v>
      </c>
      <c r="R385" s="77"/>
    </row>
    <row r="386" spans="1:18">
      <c r="A386" s="116">
        <f t="shared" si="9"/>
        <v>362</v>
      </c>
      <c r="B386" s="23" t="s">
        <v>430</v>
      </c>
      <c r="C386" s="87" t="s">
        <v>718</v>
      </c>
      <c r="D386" s="130" t="s">
        <v>728</v>
      </c>
      <c r="E386" s="87" t="s">
        <v>43</v>
      </c>
      <c r="F386" s="87">
        <v>20</v>
      </c>
      <c r="G386" s="24"/>
      <c r="H386" s="25"/>
      <c r="I386" s="25"/>
      <c r="J386" s="25"/>
      <c r="K386" s="85">
        <v>0.57999999999999996</v>
      </c>
      <c r="L386" s="85">
        <v>0.57999999999999996</v>
      </c>
      <c r="M386" s="85">
        <v>0.57999999999999996</v>
      </c>
      <c r="N386" s="85">
        <v>0.57999999999999996</v>
      </c>
      <c r="O386" s="85">
        <v>0.57999999999999996</v>
      </c>
      <c r="P386" s="85">
        <v>0.57999999999999996</v>
      </c>
      <c r="Q386" s="85">
        <v>100</v>
      </c>
      <c r="R386" s="51"/>
    </row>
    <row r="387" spans="1:18">
      <c r="A387" s="116">
        <f t="shared" si="9"/>
        <v>363</v>
      </c>
      <c r="B387" s="23" t="s">
        <v>430</v>
      </c>
      <c r="C387" s="87" t="s">
        <v>718</v>
      </c>
      <c r="D387" s="134" t="s">
        <v>729</v>
      </c>
      <c r="E387" s="87" t="s">
        <v>43</v>
      </c>
      <c r="F387" s="87">
        <v>20</v>
      </c>
      <c r="G387" s="24"/>
      <c r="H387" s="25"/>
      <c r="I387" s="25"/>
      <c r="J387" s="25"/>
      <c r="K387" s="24">
        <v>3.1622400000000002</v>
      </c>
      <c r="L387" s="24">
        <v>3.1622400000000002</v>
      </c>
      <c r="M387" s="24">
        <v>3.1622400000000002</v>
      </c>
      <c r="N387" s="24">
        <v>3.1622400000000002</v>
      </c>
      <c r="O387" s="24">
        <v>3.1622400000000002</v>
      </c>
      <c r="P387" s="24">
        <v>3.1622400000000002</v>
      </c>
      <c r="Q387" s="24">
        <v>0</v>
      </c>
      <c r="R387" s="51"/>
    </row>
    <row r="388" spans="1:18">
      <c r="A388" s="53">
        <f t="shared" si="9"/>
        <v>364</v>
      </c>
      <c r="B388" s="161" t="s">
        <v>430</v>
      </c>
      <c r="C388" s="101" t="s">
        <v>718</v>
      </c>
      <c r="D388" s="146" t="s">
        <v>730</v>
      </c>
      <c r="E388" s="101" t="s">
        <v>43</v>
      </c>
      <c r="F388" s="101">
        <v>20</v>
      </c>
      <c r="G388" s="102"/>
      <c r="H388" s="147"/>
      <c r="I388" s="147"/>
      <c r="J388" s="147"/>
      <c r="K388" s="102">
        <v>3.5438399999999999</v>
      </c>
      <c r="L388" s="102">
        <v>3.5438399999999999</v>
      </c>
      <c r="M388" s="102">
        <v>3.5438399999999999</v>
      </c>
      <c r="N388" s="102">
        <v>3.5438399999999999</v>
      </c>
      <c r="O388" s="102">
        <v>3.5438399999999999</v>
      </c>
      <c r="P388" s="102">
        <v>3.5438399999999999</v>
      </c>
      <c r="Q388" s="102">
        <v>0</v>
      </c>
      <c r="R388" s="96"/>
    </row>
    <row r="389" spans="1:18">
      <c r="A389" s="53">
        <f t="shared" si="9"/>
        <v>365</v>
      </c>
      <c r="B389" s="39" t="s">
        <v>430</v>
      </c>
      <c r="C389" s="95" t="s">
        <v>718</v>
      </c>
      <c r="D389" s="139" t="s">
        <v>305</v>
      </c>
      <c r="E389" s="95" t="s">
        <v>43</v>
      </c>
      <c r="F389" s="95">
        <v>20</v>
      </c>
      <c r="G389" s="36"/>
      <c r="H389" s="18"/>
      <c r="I389" s="18"/>
      <c r="J389" s="18"/>
      <c r="K389" s="36">
        <v>3.0743999999999998</v>
      </c>
      <c r="L389" s="36">
        <v>3.0743999999999998</v>
      </c>
      <c r="M389" s="36">
        <v>3.0743999999999998</v>
      </c>
      <c r="N389" s="36">
        <v>3.0743999999999998</v>
      </c>
      <c r="O389" s="36">
        <v>3.0743999999999998</v>
      </c>
      <c r="P389" s="36">
        <v>3.0743999999999998</v>
      </c>
      <c r="Q389" s="36">
        <v>0</v>
      </c>
      <c r="R389" s="17"/>
    </row>
    <row r="390" spans="1:18">
      <c r="A390" s="53">
        <f t="shared" si="9"/>
        <v>366</v>
      </c>
      <c r="B390" s="32" t="s">
        <v>731</v>
      </c>
      <c r="C390" s="53" t="s">
        <v>732</v>
      </c>
      <c r="D390" s="53" t="s">
        <v>733</v>
      </c>
      <c r="E390" s="95" t="s">
        <v>180</v>
      </c>
      <c r="F390" s="95">
        <v>5</v>
      </c>
      <c r="G390" s="148">
        <v>0.17</v>
      </c>
      <c r="H390" s="148">
        <v>0.17</v>
      </c>
      <c r="I390" s="148">
        <v>0.17</v>
      </c>
      <c r="J390" s="148">
        <v>0.17</v>
      </c>
      <c r="K390" s="148">
        <v>0.17</v>
      </c>
      <c r="L390" s="148">
        <v>0.17</v>
      </c>
      <c r="M390" s="148">
        <v>0.17</v>
      </c>
      <c r="N390" s="148">
        <v>0.17</v>
      </c>
      <c r="O390" s="148">
        <v>0.17</v>
      </c>
      <c r="P390" s="148">
        <v>0.17</v>
      </c>
      <c r="Q390" s="148">
        <v>0</v>
      </c>
      <c r="R390" s="17"/>
    </row>
    <row r="391" spans="1:18">
      <c r="A391" s="53">
        <f t="shared" si="9"/>
        <v>367</v>
      </c>
      <c r="B391" s="81" t="s">
        <v>734</v>
      </c>
      <c r="C391" s="82" t="s">
        <v>732</v>
      </c>
      <c r="D391" s="82" t="s">
        <v>735</v>
      </c>
      <c r="E391" s="82" t="s">
        <v>180</v>
      </c>
      <c r="F391" s="82">
        <v>5</v>
      </c>
      <c r="G391" s="84">
        <v>0.42</v>
      </c>
      <c r="H391" s="84">
        <v>0.42</v>
      </c>
      <c r="I391" s="84">
        <v>0.42</v>
      </c>
      <c r="J391" s="84">
        <v>0.42</v>
      </c>
      <c r="K391" s="84">
        <v>0.42</v>
      </c>
      <c r="L391" s="84">
        <v>0.42</v>
      </c>
      <c r="M391" s="84">
        <v>0.42</v>
      </c>
      <c r="N391" s="84">
        <v>0.42</v>
      </c>
      <c r="O391" s="84">
        <v>0.42</v>
      </c>
      <c r="P391" s="84">
        <v>0.42</v>
      </c>
      <c r="Q391" s="155">
        <v>0</v>
      </c>
      <c r="R391" s="77"/>
    </row>
    <row r="392" spans="1:18" ht="25.5">
      <c r="A392" s="53">
        <f t="shared" si="9"/>
        <v>368</v>
      </c>
      <c r="B392" s="22" t="s">
        <v>736</v>
      </c>
      <c r="C392" s="23" t="s">
        <v>732</v>
      </c>
      <c r="D392" s="23" t="s">
        <v>737</v>
      </c>
      <c r="E392" s="23" t="s">
        <v>180</v>
      </c>
      <c r="F392" s="23">
        <v>5</v>
      </c>
      <c r="G392" s="100">
        <v>0.68</v>
      </c>
      <c r="H392" s="100">
        <v>0.68</v>
      </c>
      <c r="I392" s="100">
        <v>0.68</v>
      </c>
      <c r="J392" s="100">
        <v>0.68</v>
      </c>
      <c r="K392" s="100">
        <v>0.68</v>
      </c>
      <c r="L392" s="100">
        <v>0.68</v>
      </c>
      <c r="M392" s="100">
        <v>0.68</v>
      </c>
      <c r="N392" s="100">
        <v>0.68</v>
      </c>
      <c r="O392" s="100">
        <v>0.68</v>
      </c>
      <c r="P392" s="100">
        <v>0.68</v>
      </c>
      <c r="Q392" s="100">
        <v>0</v>
      </c>
      <c r="R392" s="26" t="s">
        <v>44</v>
      </c>
    </row>
    <row r="393" spans="1:18" ht="25.5">
      <c r="A393" s="53">
        <f t="shared" si="9"/>
        <v>369</v>
      </c>
      <c r="B393" s="22" t="s">
        <v>738</v>
      </c>
      <c r="C393" s="23" t="s">
        <v>732</v>
      </c>
      <c r="D393" s="23" t="s">
        <v>739</v>
      </c>
      <c r="E393" s="23" t="s">
        <v>180</v>
      </c>
      <c r="F393" s="23">
        <v>5</v>
      </c>
      <c r="G393" s="100">
        <v>0.31</v>
      </c>
      <c r="H393" s="100">
        <v>0.31</v>
      </c>
      <c r="I393" s="100">
        <v>0.31</v>
      </c>
      <c r="J393" s="100">
        <v>0.31</v>
      </c>
      <c r="K393" s="100">
        <v>0.31</v>
      </c>
      <c r="L393" s="100">
        <v>0.31</v>
      </c>
      <c r="M393" s="100">
        <v>0.31</v>
      </c>
      <c r="N393" s="100">
        <v>0.31</v>
      </c>
      <c r="O393" s="100">
        <v>0.31</v>
      </c>
      <c r="P393" s="100">
        <v>0.31</v>
      </c>
      <c r="Q393" s="100">
        <v>0</v>
      </c>
      <c r="R393" s="26" t="s">
        <v>44</v>
      </c>
    </row>
    <row r="394" spans="1:18" ht="25.5">
      <c r="A394" s="53">
        <f t="shared" si="9"/>
        <v>370</v>
      </c>
      <c r="B394" s="22" t="s">
        <v>740</v>
      </c>
      <c r="C394" s="23" t="s">
        <v>732</v>
      </c>
      <c r="D394" s="23" t="s">
        <v>741</v>
      </c>
      <c r="E394" s="23" t="s">
        <v>180</v>
      </c>
      <c r="F394" s="23">
        <v>5</v>
      </c>
      <c r="G394" s="100">
        <v>0.51</v>
      </c>
      <c r="H394" s="100">
        <v>0.51</v>
      </c>
      <c r="I394" s="100">
        <v>0.51</v>
      </c>
      <c r="J394" s="100">
        <v>0.51</v>
      </c>
      <c r="K394" s="100">
        <v>0.51</v>
      </c>
      <c r="L394" s="100">
        <v>0.51</v>
      </c>
      <c r="M394" s="100">
        <v>0.51</v>
      </c>
      <c r="N394" s="100">
        <v>0.51</v>
      </c>
      <c r="O394" s="100">
        <v>0.51</v>
      </c>
      <c r="P394" s="100">
        <v>0.51</v>
      </c>
      <c r="Q394" s="100">
        <v>0</v>
      </c>
      <c r="R394" s="26" t="s">
        <v>44</v>
      </c>
    </row>
    <row r="395" spans="1:18" ht="25.5">
      <c r="A395" s="53">
        <f t="shared" si="9"/>
        <v>371</v>
      </c>
      <c r="B395" s="65" t="s">
        <v>742</v>
      </c>
      <c r="C395" s="66" t="s">
        <v>732</v>
      </c>
      <c r="D395" s="66" t="s">
        <v>743</v>
      </c>
      <c r="E395" s="66" t="s">
        <v>180</v>
      </c>
      <c r="F395" s="66">
        <v>5</v>
      </c>
      <c r="G395" s="70">
        <v>0.13</v>
      </c>
      <c r="H395" s="70">
        <v>0.13</v>
      </c>
      <c r="I395" s="70">
        <v>0.13</v>
      </c>
      <c r="J395" s="70">
        <v>0.13</v>
      </c>
      <c r="K395" s="70">
        <v>0.13</v>
      </c>
      <c r="L395" s="70">
        <v>0.13</v>
      </c>
      <c r="M395" s="70">
        <v>0.13</v>
      </c>
      <c r="N395" s="70">
        <v>0.13</v>
      </c>
      <c r="O395" s="70">
        <v>0.13</v>
      </c>
      <c r="P395" s="70">
        <v>0.13</v>
      </c>
      <c r="Q395" s="153">
        <v>0</v>
      </c>
      <c r="R395" s="96"/>
    </row>
    <row r="396" spans="1:18" ht="25.5">
      <c r="A396" s="53">
        <f t="shared" si="9"/>
        <v>372</v>
      </c>
      <c r="B396" s="32" t="s">
        <v>742</v>
      </c>
      <c r="C396" s="52" t="s">
        <v>732</v>
      </c>
      <c r="D396" s="52" t="s">
        <v>744</v>
      </c>
      <c r="E396" s="52" t="s">
        <v>180</v>
      </c>
      <c r="F396" s="52">
        <v>5</v>
      </c>
      <c r="G396" s="55">
        <v>0.1</v>
      </c>
      <c r="H396" s="55">
        <v>0.1</v>
      </c>
      <c r="I396" s="55">
        <v>0.1</v>
      </c>
      <c r="J396" s="55">
        <v>0.1</v>
      </c>
      <c r="K396" s="55">
        <v>0.1</v>
      </c>
      <c r="L396" s="55">
        <v>0.1</v>
      </c>
      <c r="M396" s="55">
        <v>0.1</v>
      </c>
      <c r="N396" s="55">
        <v>0.1</v>
      </c>
      <c r="O396" s="55">
        <v>0.1</v>
      </c>
      <c r="P396" s="55">
        <v>0.1</v>
      </c>
      <c r="Q396" s="148">
        <v>0</v>
      </c>
      <c r="R396" s="17"/>
    </row>
    <row r="397" spans="1:18">
      <c r="A397" s="53">
        <f t="shared" si="9"/>
        <v>373</v>
      </c>
      <c r="B397" s="32" t="s">
        <v>538</v>
      </c>
      <c r="C397" s="52" t="s">
        <v>732</v>
      </c>
      <c r="D397" s="52" t="s">
        <v>745</v>
      </c>
      <c r="E397" s="52" t="s">
        <v>180</v>
      </c>
      <c r="F397" s="52">
        <v>5</v>
      </c>
      <c r="G397" s="55">
        <v>0.3</v>
      </c>
      <c r="H397" s="55">
        <v>0.3</v>
      </c>
      <c r="I397" s="55">
        <v>0.3</v>
      </c>
      <c r="J397" s="55">
        <v>0.3</v>
      </c>
      <c r="K397" s="55">
        <v>0.3</v>
      </c>
      <c r="L397" s="55">
        <v>0.3</v>
      </c>
      <c r="M397" s="55">
        <v>0.3</v>
      </c>
      <c r="N397" s="55">
        <v>0.3</v>
      </c>
      <c r="O397" s="55">
        <v>0.3</v>
      </c>
      <c r="P397" s="55">
        <v>0.3</v>
      </c>
      <c r="Q397" s="148">
        <v>0</v>
      </c>
      <c r="R397" s="17"/>
    </row>
    <row r="398" spans="1:18">
      <c r="A398" s="53">
        <f t="shared" si="9"/>
        <v>374</v>
      </c>
      <c r="B398" s="32" t="s">
        <v>746</v>
      </c>
      <c r="C398" s="52" t="s">
        <v>732</v>
      </c>
      <c r="D398" s="52" t="s">
        <v>747</v>
      </c>
      <c r="E398" s="52" t="s">
        <v>180</v>
      </c>
      <c r="F398" s="52">
        <v>5</v>
      </c>
      <c r="G398" s="55">
        <v>0.31</v>
      </c>
      <c r="H398" s="55">
        <v>0.31</v>
      </c>
      <c r="I398" s="55">
        <v>0.31</v>
      </c>
      <c r="J398" s="55">
        <v>0.31</v>
      </c>
      <c r="K398" s="55">
        <v>0.31</v>
      </c>
      <c r="L398" s="55">
        <v>0.31</v>
      </c>
      <c r="M398" s="55">
        <v>0.31</v>
      </c>
      <c r="N398" s="55">
        <v>0.31</v>
      </c>
      <c r="O398" s="55">
        <v>0.31</v>
      </c>
      <c r="P398" s="55">
        <v>0.31</v>
      </c>
      <c r="Q398" s="148">
        <v>0</v>
      </c>
      <c r="R398" s="17"/>
    </row>
    <row r="399" spans="1:18">
      <c r="A399" s="53">
        <f t="shared" si="9"/>
        <v>375</v>
      </c>
      <c r="B399" s="32" t="s">
        <v>746</v>
      </c>
      <c r="C399" s="52" t="s">
        <v>732</v>
      </c>
      <c r="D399" s="52" t="s">
        <v>748</v>
      </c>
      <c r="E399" s="52" t="s">
        <v>180</v>
      </c>
      <c r="F399" s="52">
        <v>5</v>
      </c>
      <c r="G399" s="55">
        <v>0.24</v>
      </c>
      <c r="H399" s="55">
        <v>0.24</v>
      </c>
      <c r="I399" s="55">
        <v>0.24</v>
      </c>
      <c r="J399" s="55">
        <v>0.24</v>
      </c>
      <c r="K399" s="55">
        <v>0.24</v>
      </c>
      <c r="L399" s="55">
        <v>0.24</v>
      </c>
      <c r="M399" s="55">
        <v>0.24</v>
      </c>
      <c r="N399" s="55">
        <v>0.24</v>
      </c>
      <c r="O399" s="55">
        <v>0.24</v>
      </c>
      <c r="P399" s="55">
        <v>0.24</v>
      </c>
      <c r="Q399" s="148">
        <v>0</v>
      </c>
      <c r="R399" s="17"/>
    </row>
    <row r="400" spans="1:18">
      <c r="A400" s="53">
        <f t="shared" si="9"/>
        <v>376</v>
      </c>
      <c r="B400" s="32" t="s">
        <v>538</v>
      </c>
      <c r="C400" s="52" t="s">
        <v>732</v>
      </c>
      <c r="D400" s="52" t="s">
        <v>749</v>
      </c>
      <c r="E400" s="52" t="s">
        <v>180</v>
      </c>
      <c r="F400" s="52">
        <v>5</v>
      </c>
      <c r="G400" s="55">
        <v>0.55000000000000004</v>
      </c>
      <c r="H400" s="55">
        <v>0.55000000000000004</v>
      </c>
      <c r="I400" s="55">
        <v>0.55000000000000004</v>
      </c>
      <c r="J400" s="55">
        <v>0.55000000000000004</v>
      </c>
      <c r="K400" s="55">
        <v>0.55000000000000004</v>
      </c>
      <c r="L400" s="55">
        <v>0.55000000000000004</v>
      </c>
      <c r="M400" s="55">
        <v>0.55000000000000004</v>
      </c>
      <c r="N400" s="55">
        <v>0.55000000000000004</v>
      </c>
      <c r="O400" s="55">
        <v>0.55000000000000004</v>
      </c>
      <c r="P400" s="55">
        <v>0.55000000000000004</v>
      </c>
      <c r="Q400" s="148">
        <v>0</v>
      </c>
      <c r="R400" s="17"/>
    </row>
    <row r="401" spans="1:19">
      <c r="A401" s="53">
        <f t="shared" si="9"/>
        <v>377</v>
      </c>
      <c r="B401" s="32" t="s">
        <v>538</v>
      </c>
      <c r="C401" s="52" t="s">
        <v>732</v>
      </c>
      <c r="D401" s="52" t="s">
        <v>750</v>
      </c>
      <c r="E401" s="52" t="s">
        <v>180</v>
      </c>
      <c r="F401" s="52">
        <v>5</v>
      </c>
      <c r="G401" s="55">
        <v>0.15</v>
      </c>
      <c r="H401" s="55">
        <v>0.15</v>
      </c>
      <c r="I401" s="55">
        <v>0.15</v>
      </c>
      <c r="J401" s="55">
        <v>0.15</v>
      </c>
      <c r="K401" s="55">
        <v>0.15</v>
      </c>
      <c r="L401" s="55">
        <v>0.15</v>
      </c>
      <c r="M401" s="55">
        <v>0.15</v>
      </c>
      <c r="N401" s="55">
        <v>0.15</v>
      </c>
      <c r="O401" s="55">
        <v>0.15</v>
      </c>
      <c r="P401" s="55">
        <v>0.15</v>
      </c>
      <c r="Q401" s="148">
        <v>0</v>
      </c>
      <c r="R401" s="17"/>
    </row>
    <row r="402" spans="1:19" ht="38.25">
      <c r="A402" s="53">
        <f t="shared" si="9"/>
        <v>378</v>
      </c>
      <c r="B402" s="111" t="s">
        <v>751</v>
      </c>
      <c r="C402" s="52" t="s">
        <v>732</v>
      </c>
      <c r="D402" s="139" t="s">
        <v>752</v>
      </c>
      <c r="E402" s="95" t="s">
        <v>180</v>
      </c>
      <c r="F402" s="95">
        <v>5</v>
      </c>
      <c r="G402" s="36">
        <v>0.75919999999999999</v>
      </c>
      <c r="H402" s="36">
        <v>0.75919999999999999</v>
      </c>
      <c r="I402" s="36">
        <v>0.75919999999999999</v>
      </c>
      <c r="J402" s="36">
        <v>0.75919999999999999</v>
      </c>
      <c r="K402" s="36">
        <v>0.75919999999999999</v>
      </c>
      <c r="L402" s="36">
        <v>0.75919999999999999</v>
      </c>
      <c r="M402" s="36">
        <v>0.75919999999999999</v>
      </c>
      <c r="N402" s="36">
        <v>0.75919999999999999</v>
      </c>
      <c r="O402" s="36">
        <v>0.75919999999999999</v>
      </c>
      <c r="P402" s="36">
        <v>0.75919999999999999</v>
      </c>
      <c r="Q402" s="36">
        <v>0</v>
      </c>
      <c r="R402" s="17"/>
    </row>
    <row r="403" spans="1:19" ht="38.25">
      <c r="A403" s="53">
        <f t="shared" si="9"/>
        <v>379</v>
      </c>
      <c r="B403" s="111" t="s">
        <v>753</v>
      </c>
      <c r="C403" s="52" t="s">
        <v>732</v>
      </c>
      <c r="D403" s="139" t="s">
        <v>754</v>
      </c>
      <c r="E403" s="95" t="s">
        <v>180</v>
      </c>
      <c r="F403" s="95">
        <v>5</v>
      </c>
      <c r="G403" s="36">
        <v>0.61360000000000003</v>
      </c>
      <c r="H403" s="36">
        <v>0.61360000000000003</v>
      </c>
      <c r="I403" s="36">
        <v>0.61360000000000003</v>
      </c>
      <c r="J403" s="36">
        <v>0.61360000000000003</v>
      </c>
      <c r="K403" s="36">
        <v>0.61360000000000003</v>
      </c>
      <c r="L403" s="36">
        <v>0.61360000000000003</v>
      </c>
      <c r="M403" s="36">
        <v>0.61360000000000003</v>
      </c>
      <c r="N403" s="36">
        <v>0.61360000000000003</v>
      </c>
      <c r="O403" s="36">
        <v>0.61360000000000003</v>
      </c>
      <c r="P403" s="36">
        <v>0.61360000000000003</v>
      </c>
      <c r="Q403" s="36">
        <v>0</v>
      </c>
      <c r="R403" s="17"/>
    </row>
    <row r="404" spans="1:19" ht="63.75">
      <c r="A404" s="53">
        <f t="shared" si="9"/>
        <v>380</v>
      </c>
      <c r="B404" s="111" t="s">
        <v>755</v>
      </c>
      <c r="C404" s="52" t="s">
        <v>732</v>
      </c>
      <c r="D404" s="139" t="s">
        <v>756</v>
      </c>
      <c r="E404" s="95" t="s">
        <v>180</v>
      </c>
      <c r="F404" s="95">
        <v>5</v>
      </c>
      <c r="G404" s="36">
        <v>1.2</v>
      </c>
      <c r="H404" s="36">
        <v>1.2</v>
      </c>
      <c r="I404" s="36">
        <v>1.2</v>
      </c>
      <c r="J404" s="36">
        <v>1.2</v>
      </c>
      <c r="K404" s="36">
        <v>1.2</v>
      </c>
      <c r="L404" s="36">
        <v>1.2</v>
      </c>
      <c r="M404" s="36">
        <v>1.2</v>
      </c>
      <c r="N404" s="36">
        <v>1.2</v>
      </c>
      <c r="O404" s="36">
        <v>1.2</v>
      </c>
      <c r="P404" s="36">
        <v>1.2</v>
      </c>
      <c r="Q404" s="36">
        <v>0</v>
      </c>
      <c r="R404" s="17"/>
    </row>
    <row r="405" spans="1:19" ht="25.5">
      <c r="A405" s="53">
        <f t="shared" si="9"/>
        <v>381</v>
      </c>
      <c r="B405" s="111" t="s">
        <v>757</v>
      </c>
      <c r="C405" s="52" t="s">
        <v>732</v>
      </c>
      <c r="D405" s="139" t="s">
        <v>758</v>
      </c>
      <c r="E405" s="95" t="s">
        <v>180</v>
      </c>
      <c r="F405" s="95">
        <v>5</v>
      </c>
      <c r="G405" s="55">
        <v>1.25</v>
      </c>
      <c r="H405" s="55">
        <v>1.25</v>
      </c>
      <c r="I405" s="55">
        <v>1.25</v>
      </c>
      <c r="J405" s="55">
        <v>1.25</v>
      </c>
      <c r="K405" s="55">
        <v>1.25</v>
      </c>
      <c r="L405" s="55">
        <v>1.25</v>
      </c>
      <c r="M405" s="55">
        <v>1.25</v>
      </c>
      <c r="N405" s="55">
        <v>1.25</v>
      </c>
      <c r="O405" s="55">
        <v>1.25</v>
      </c>
      <c r="P405" s="55">
        <v>1.25</v>
      </c>
      <c r="Q405" s="55">
        <v>0</v>
      </c>
      <c r="R405" s="77"/>
    </row>
    <row r="406" spans="1:19" ht="25.5">
      <c r="A406" s="53">
        <f t="shared" si="9"/>
        <v>382</v>
      </c>
      <c r="B406" s="111" t="s">
        <v>759</v>
      </c>
      <c r="C406" s="52" t="s">
        <v>760</v>
      </c>
      <c r="D406" s="139" t="s">
        <v>761</v>
      </c>
      <c r="E406" s="163" t="s">
        <v>43</v>
      </c>
      <c r="F406" s="52">
        <v>20</v>
      </c>
      <c r="G406" s="55"/>
      <c r="H406" s="55"/>
      <c r="I406" s="55"/>
      <c r="J406" s="55">
        <v>0.26</v>
      </c>
      <c r="K406" s="55">
        <v>0.26</v>
      </c>
      <c r="L406" s="55">
        <v>0.26</v>
      </c>
      <c r="M406" s="55">
        <v>0.26</v>
      </c>
      <c r="N406" s="55">
        <v>0.26</v>
      </c>
      <c r="O406" s="55">
        <v>0.26</v>
      </c>
      <c r="P406" s="55">
        <v>0.26</v>
      </c>
      <c r="Q406" s="80">
        <v>0</v>
      </c>
      <c r="R406" s="26" t="s">
        <v>44</v>
      </c>
      <c r="S406" s="141" t="s">
        <v>57</v>
      </c>
    </row>
    <row r="407" spans="1:19" ht="25.5">
      <c r="A407" s="53">
        <f t="shared" si="9"/>
        <v>383</v>
      </c>
      <c r="B407" s="111" t="s">
        <v>759</v>
      </c>
      <c r="C407" s="52" t="s">
        <v>760</v>
      </c>
      <c r="D407" s="139" t="s">
        <v>762</v>
      </c>
      <c r="E407" s="52" t="s">
        <v>43</v>
      </c>
      <c r="F407" s="163">
        <v>20</v>
      </c>
      <c r="G407" s="55"/>
      <c r="H407" s="55"/>
      <c r="I407" s="55"/>
      <c r="J407" s="55">
        <v>0.88</v>
      </c>
      <c r="K407" s="55">
        <v>0.88</v>
      </c>
      <c r="L407" s="55">
        <v>0.88</v>
      </c>
      <c r="M407" s="55">
        <v>0.88</v>
      </c>
      <c r="N407" s="55">
        <v>0.88</v>
      </c>
      <c r="O407" s="55">
        <v>0.88</v>
      </c>
      <c r="P407" s="55">
        <v>0.88</v>
      </c>
      <c r="Q407" s="80">
        <v>0</v>
      </c>
      <c r="R407" s="26" t="s">
        <v>44</v>
      </c>
      <c r="S407" s="141" t="s">
        <v>57</v>
      </c>
    </row>
    <row r="408" spans="1:19" ht="25.5">
      <c r="A408" s="53">
        <f t="shared" si="9"/>
        <v>384</v>
      </c>
      <c r="B408" s="111" t="s">
        <v>759</v>
      </c>
      <c r="C408" s="52" t="s">
        <v>760</v>
      </c>
      <c r="D408" s="139" t="s">
        <v>763</v>
      </c>
      <c r="E408" s="163" t="s">
        <v>43</v>
      </c>
      <c r="F408" s="52">
        <v>20</v>
      </c>
      <c r="G408" s="55"/>
      <c r="H408" s="55"/>
      <c r="I408" s="55"/>
      <c r="J408" s="55">
        <v>0.35</v>
      </c>
      <c r="K408" s="55">
        <v>0.35</v>
      </c>
      <c r="L408" s="55">
        <v>0.35</v>
      </c>
      <c r="M408" s="55">
        <v>0.35</v>
      </c>
      <c r="N408" s="55">
        <v>0.35</v>
      </c>
      <c r="O408" s="55">
        <v>0.35</v>
      </c>
      <c r="P408" s="55">
        <v>0.35</v>
      </c>
      <c r="Q408" s="80">
        <v>0</v>
      </c>
      <c r="R408" s="26" t="s">
        <v>44</v>
      </c>
      <c r="S408" s="141" t="s">
        <v>57</v>
      </c>
    </row>
    <row r="409" spans="1:19" ht="25.5">
      <c r="A409" s="53">
        <f t="shared" si="9"/>
        <v>385</v>
      </c>
      <c r="B409" s="32" t="s">
        <v>764</v>
      </c>
      <c r="C409" s="52" t="s">
        <v>765</v>
      </c>
      <c r="D409" s="52" t="s">
        <v>766</v>
      </c>
      <c r="E409" s="52" t="s">
        <v>43</v>
      </c>
      <c r="F409" s="52">
        <v>20</v>
      </c>
      <c r="G409" s="36"/>
      <c r="H409" s="54"/>
      <c r="I409" s="54"/>
      <c r="J409" s="55">
        <v>1.5</v>
      </c>
      <c r="K409" s="55">
        <v>1.5</v>
      </c>
      <c r="L409" s="55">
        <v>1.5</v>
      </c>
      <c r="M409" s="55">
        <v>1.5</v>
      </c>
      <c r="N409" s="55">
        <v>1.5</v>
      </c>
      <c r="O409" s="55">
        <v>1.5</v>
      </c>
      <c r="P409" s="55">
        <v>1.5</v>
      </c>
      <c r="Q409" s="148">
        <v>0</v>
      </c>
      <c r="R409" s="96"/>
    </row>
    <row r="410" spans="1:19" ht="63.75">
      <c r="A410" s="53">
        <f t="shared" si="9"/>
        <v>386</v>
      </c>
      <c r="B410" s="32" t="s">
        <v>767</v>
      </c>
      <c r="C410" s="52" t="s">
        <v>765</v>
      </c>
      <c r="D410" s="52" t="s">
        <v>768</v>
      </c>
      <c r="E410" s="52" t="s">
        <v>43</v>
      </c>
      <c r="F410" s="52">
        <v>20</v>
      </c>
      <c r="G410" s="36"/>
      <c r="H410" s="54"/>
      <c r="I410" s="54"/>
      <c r="J410" s="55">
        <v>1.25</v>
      </c>
      <c r="K410" s="55">
        <v>1.25</v>
      </c>
      <c r="L410" s="55">
        <v>1.25</v>
      </c>
      <c r="M410" s="55">
        <v>1.25</v>
      </c>
      <c r="N410" s="55">
        <v>1.25</v>
      </c>
      <c r="O410" s="55">
        <v>1.25</v>
      </c>
      <c r="P410" s="55">
        <v>1.25</v>
      </c>
      <c r="Q410" s="148">
        <v>0</v>
      </c>
      <c r="R410" s="17"/>
    </row>
    <row r="411" spans="1:19" ht="409.5">
      <c r="A411" s="53">
        <f t="shared" si="9"/>
        <v>387</v>
      </c>
      <c r="B411" s="111" t="s">
        <v>769</v>
      </c>
      <c r="C411" s="53" t="s">
        <v>770</v>
      </c>
      <c r="D411" s="139" t="s">
        <v>771</v>
      </c>
      <c r="E411" s="95" t="s">
        <v>43</v>
      </c>
      <c r="F411" s="95">
        <v>20</v>
      </c>
      <c r="G411" s="36"/>
      <c r="H411" s="54"/>
      <c r="I411" s="54"/>
      <c r="J411" s="36">
        <v>2.5958399999999999</v>
      </c>
      <c r="K411" s="36">
        <v>2.5958399999999999</v>
      </c>
      <c r="L411" s="36">
        <v>2.5958399999999999</v>
      </c>
      <c r="M411" s="36">
        <v>2.5958399999999999</v>
      </c>
      <c r="N411" s="36">
        <v>2.5958399999999999</v>
      </c>
      <c r="O411" s="36">
        <v>2.5958399999999999</v>
      </c>
      <c r="P411" s="36">
        <v>2.5958399999999999</v>
      </c>
      <c r="Q411" s="36">
        <v>11.7</v>
      </c>
      <c r="R411" s="17"/>
    </row>
    <row r="412" spans="1:19" ht="409.5">
      <c r="A412" s="53">
        <f t="shared" si="9"/>
        <v>388</v>
      </c>
      <c r="B412" s="111" t="s">
        <v>772</v>
      </c>
      <c r="C412" s="53" t="s">
        <v>770</v>
      </c>
      <c r="D412" s="139" t="s">
        <v>773</v>
      </c>
      <c r="E412" s="95" t="s">
        <v>43</v>
      </c>
      <c r="F412" s="95">
        <v>20</v>
      </c>
      <c r="G412" s="36"/>
      <c r="H412" s="54"/>
      <c r="I412" s="54"/>
      <c r="J412" s="36">
        <v>1.6</v>
      </c>
      <c r="K412" s="36">
        <v>1.6</v>
      </c>
      <c r="L412" s="36">
        <v>1.6</v>
      </c>
      <c r="M412" s="36">
        <v>1.6</v>
      </c>
      <c r="N412" s="36">
        <v>1.6</v>
      </c>
      <c r="O412" s="36">
        <v>1.6</v>
      </c>
      <c r="P412" s="36">
        <v>1.6</v>
      </c>
      <c r="Q412" s="36">
        <v>12.14</v>
      </c>
      <c r="R412" s="17"/>
    </row>
    <row r="413" spans="1:19" ht="409.5">
      <c r="A413" s="53">
        <f t="shared" si="9"/>
        <v>389</v>
      </c>
      <c r="B413" s="111" t="s">
        <v>774</v>
      </c>
      <c r="C413" s="53" t="s">
        <v>770</v>
      </c>
      <c r="D413" s="139" t="s">
        <v>775</v>
      </c>
      <c r="E413" s="95" t="s">
        <v>43</v>
      </c>
      <c r="F413" s="95">
        <v>20</v>
      </c>
      <c r="G413" s="36"/>
      <c r="H413" s="54"/>
      <c r="I413" s="54"/>
      <c r="J413" s="36">
        <v>2.5</v>
      </c>
      <c r="K413" s="36">
        <v>2.5</v>
      </c>
      <c r="L413" s="36">
        <v>2.5</v>
      </c>
      <c r="M413" s="36">
        <v>2.5</v>
      </c>
      <c r="N413" s="36">
        <v>2.5</v>
      </c>
      <c r="O413" s="36">
        <v>2.5</v>
      </c>
      <c r="P413" s="36">
        <v>2.5</v>
      </c>
      <c r="Q413" s="36">
        <v>8.3000000000000007</v>
      </c>
      <c r="R413" s="17"/>
    </row>
    <row r="414" spans="1:19" ht="63.75">
      <c r="A414" s="53">
        <f t="shared" si="9"/>
        <v>390</v>
      </c>
      <c r="B414" s="164" t="s">
        <v>776</v>
      </c>
      <c r="C414" s="140" t="s">
        <v>777</v>
      </c>
      <c r="D414" s="165" t="s">
        <v>778</v>
      </c>
      <c r="E414" s="95" t="s">
        <v>180</v>
      </c>
      <c r="F414" s="95">
        <v>5</v>
      </c>
      <c r="G414" s="2">
        <v>0.46</v>
      </c>
      <c r="H414" s="166">
        <v>0.46</v>
      </c>
      <c r="I414" s="94">
        <v>0.46</v>
      </c>
      <c r="J414" s="36">
        <v>0.46</v>
      </c>
      <c r="K414" s="2">
        <v>0.46</v>
      </c>
      <c r="L414" s="36">
        <v>0.46</v>
      </c>
      <c r="M414" s="2">
        <v>0.46</v>
      </c>
      <c r="N414" s="36">
        <v>0.46</v>
      </c>
      <c r="O414" s="2">
        <v>0.46</v>
      </c>
      <c r="P414" s="36">
        <v>0.46</v>
      </c>
      <c r="Q414" s="2">
        <v>0</v>
      </c>
      <c r="R414" s="17" t="s">
        <v>779</v>
      </c>
      <c r="S414" s="38"/>
    </row>
    <row r="415" spans="1:19" ht="25.5">
      <c r="A415" s="53">
        <f t="shared" si="9"/>
        <v>391</v>
      </c>
      <c r="B415" s="32" t="s">
        <v>780</v>
      </c>
      <c r="C415" s="95" t="s">
        <v>777</v>
      </c>
      <c r="D415" s="138" t="s">
        <v>781</v>
      </c>
      <c r="E415" s="95" t="s">
        <v>180</v>
      </c>
      <c r="F415" s="95">
        <v>5</v>
      </c>
      <c r="G415" s="36">
        <v>0.25</v>
      </c>
      <c r="H415" s="36">
        <v>0.25</v>
      </c>
      <c r="I415" s="36">
        <v>0.25</v>
      </c>
      <c r="J415" s="36">
        <v>0.25</v>
      </c>
      <c r="K415" s="36">
        <v>0.25</v>
      </c>
      <c r="L415" s="36">
        <v>0.25</v>
      </c>
      <c r="M415" s="36">
        <v>0.25</v>
      </c>
      <c r="N415" s="36">
        <v>0.25</v>
      </c>
      <c r="O415" s="36">
        <v>0.25</v>
      </c>
      <c r="P415" s="36">
        <v>0.25</v>
      </c>
      <c r="Q415" s="36">
        <v>0</v>
      </c>
      <c r="R415" s="17" t="s">
        <v>782</v>
      </c>
    </row>
    <row r="416" spans="1:19" ht="25.5">
      <c r="A416" s="53">
        <f t="shared" si="9"/>
        <v>392</v>
      </c>
      <c r="B416" s="32" t="s">
        <v>538</v>
      </c>
      <c r="C416" s="95" t="s">
        <v>777</v>
      </c>
      <c r="D416" s="138" t="s">
        <v>783</v>
      </c>
      <c r="E416" s="95" t="s">
        <v>180</v>
      </c>
      <c r="F416" s="95">
        <v>5</v>
      </c>
      <c r="G416" s="36">
        <v>1.5</v>
      </c>
      <c r="H416" s="36">
        <v>1.5</v>
      </c>
      <c r="I416" s="36">
        <v>1.5</v>
      </c>
      <c r="J416" s="36">
        <v>1.5</v>
      </c>
      <c r="K416" s="36">
        <v>1.5</v>
      </c>
      <c r="L416" s="36">
        <v>1.5</v>
      </c>
      <c r="M416" s="36">
        <v>1.5</v>
      </c>
      <c r="N416" s="36">
        <v>1.5</v>
      </c>
      <c r="O416" s="36">
        <v>1.5</v>
      </c>
      <c r="P416" s="36">
        <v>1.5</v>
      </c>
      <c r="Q416" s="36">
        <v>0</v>
      </c>
      <c r="R416" s="17" t="s">
        <v>782</v>
      </c>
    </row>
    <row r="417" spans="1:18" ht="25.5">
      <c r="A417" s="53">
        <f t="shared" si="9"/>
        <v>393</v>
      </c>
      <c r="B417" s="32" t="s">
        <v>780</v>
      </c>
      <c r="C417" s="95" t="s">
        <v>777</v>
      </c>
      <c r="D417" s="138" t="s">
        <v>784</v>
      </c>
      <c r="E417" s="95" t="s">
        <v>180</v>
      </c>
      <c r="F417" s="95">
        <v>5</v>
      </c>
      <c r="G417" s="148">
        <v>0.35</v>
      </c>
      <c r="H417" s="148">
        <v>0.35</v>
      </c>
      <c r="I417" s="148">
        <v>0.35</v>
      </c>
      <c r="J417" s="148">
        <v>0.35</v>
      </c>
      <c r="K417" s="148">
        <v>0.35</v>
      </c>
      <c r="L417" s="148">
        <v>0.35</v>
      </c>
      <c r="M417" s="148">
        <v>0.35</v>
      </c>
      <c r="N417" s="148">
        <v>0.35</v>
      </c>
      <c r="O417" s="148">
        <v>0.35</v>
      </c>
      <c r="P417" s="148">
        <v>0.35</v>
      </c>
      <c r="Q417" s="36">
        <v>0</v>
      </c>
      <c r="R417" s="17" t="s">
        <v>782</v>
      </c>
    </row>
    <row r="418" spans="1:18" ht="25.5">
      <c r="A418" s="53">
        <f t="shared" si="9"/>
        <v>394</v>
      </c>
      <c r="B418" s="32" t="s">
        <v>538</v>
      </c>
      <c r="C418" s="95" t="s">
        <v>777</v>
      </c>
      <c r="D418" s="138" t="s">
        <v>785</v>
      </c>
      <c r="E418" s="95" t="s">
        <v>180</v>
      </c>
      <c r="F418" s="95">
        <v>5</v>
      </c>
      <c r="G418" s="148">
        <v>1.1200000000000001</v>
      </c>
      <c r="H418" s="148">
        <v>1.1200000000000001</v>
      </c>
      <c r="I418" s="148">
        <v>1.1200000000000001</v>
      </c>
      <c r="J418" s="148">
        <v>1.1200000000000001</v>
      </c>
      <c r="K418" s="148">
        <v>1.1200000000000001</v>
      </c>
      <c r="L418" s="148">
        <v>1.1200000000000001</v>
      </c>
      <c r="M418" s="148">
        <v>1.1200000000000001</v>
      </c>
      <c r="N418" s="148">
        <v>1.1200000000000001</v>
      </c>
      <c r="O418" s="148">
        <v>1.1200000000000001</v>
      </c>
      <c r="P418" s="148">
        <v>1.1200000000000001</v>
      </c>
      <c r="Q418" s="36">
        <v>0</v>
      </c>
      <c r="R418" s="17" t="s">
        <v>782</v>
      </c>
    </row>
    <row r="419" spans="1:18" ht="25.5">
      <c r="A419" s="53">
        <f t="shared" si="9"/>
        <v>395</v>
      </c>
      <c r="B419" s="32" t="s">
        <v>566</v>
      </c>
      <c r="C419" s="95" t="s">
        <v>777</v>
      </c>
      <c r="D419" s="138" t="s">
        <v>786</v>
      </c>
      <c r="E419" s="95" t="s">
        <v>180</v>
      </c>
      <c r="F419" s="95">
        <v>5</v>
      </c>
      <c r="G419" s="36">
        <v>0.2</v>
      </c>
      <c r="H419" s="36">
        <v>0.2</v>
      </c>
      <c r="I419" s="36">
        <v>0.2</v>
      </c>
      <c r="J419" s="36">
        <v>0.2</v>
      </c>
      <c r="K419" s="36">
        <v>0.2</v>
      </c>
      <c r="L419" s="36">
        <v>0.2</v>
      </c>
      <c r="M419" s="36">
        <v>0.2</v>
      </c>
      <c r="N419" s="36">
        <v>0.2</v>
      </c>
      <c r="O419" s="36">
        <v>0.2</v>
      </c>
      <c r="P419" s="36">
        <v>0.2</v>
      </c>
      <c r="Q419" s="36">
        <v>0</v>
      </c>
      <c r="R419" s="17" t="s">
        <v>782</v>
      </c>
    </row>
    <row r="420" spans="1:18" ht="25.5">
      <c r="A420" s="53">
        <f t="shared" si="9"/>
        <v>396</v>
      </c>
      <c r="B420" s="32" t="s">
        <v>787</v>
      </c>
      <c r="C420" s="95" t="s">
        <v>777</v>
      </c>
      <c r="D420" s="138" t="s">
        <v>788</v>
      </c>
      <c r="E420" s="95" t="s">
        <v>180</v>
      </c>
      <c r="F420" s="95">
        <v>5</v>
      </c>
      <c r="G420" s="148">
        <v>0.3</v>
      </c>
      <c r="H420" s="148">
        <v>0.3</v>
      </c>
      <c r="I420" s="148">
        <v>0.3</v>
      </c>
      <c r="J420" s="148">
        <v>0.3</v>
      </c>
      <c r="K420" s="148">
        <v>0.3</v>
      </c>
      <c r="L420" s="148">
        <v>0.3</v>
      </c>
      <c r="M420" s="148">
        <v>0.3</v>
      </c>
      <c r="N420" s="148">
        <v>0.3</v>
      </c>
      <c r="O420" s="148">
        <v>0.3</v>
      </c>
      <c r="P420" s="148">
        <v>0.3</v>
      </c>
      <c r="Q420" s="36">
        <v>0</v>
      </c>
      <c r="R420" s="17" t="s">
        <v>782</v>
      </c>
    </row>
    <row r="421" spans="1:18" ht="25.5">
      <c r="A421" s="53">
        <f t="shared" si="9"/>
        <v>397</v>
      </c>
      <c r="B421" s="32" t="s">
        <v>566</v>
      </c>
      <c r="C421" s="95" t="s">
        <v>777</v>
      </c>
      <c r="D421" s="138" t="s">
        <v>789</v>
      </c>
      <c r="E421" s="95" t="s">
        <v>180</v>
      </c>
      <c r="F421" s="95">
        <v>5</v>
      </c>
      <c r="G421" s="148">
        <v>0.1</v>
      </c>
      <c r="H421" s="148">
        <v>0.1</v>
      </c>
      <c r="I421" s="148">
        <v>0.1</v>
      </c>
      <c r="J421" s="148">
        <v>0.1</v>
      </c>
      <c r="K421" s="148">
        <v>0.1</v>
      </c>
      <c r="L421" s="148">
        <v>0.1</v>
      </c>
      <c r="M421" s="148">
        <v>0.1</v>
      </c>
      <c r="N421" s="148">
        <v>0.1</v>
      </c>
      <c r="O421" s="148">
        <v>0.1</v>
      </c>
      <c r="P421" s="148">
        <v>0.1</v>
      </c>
      <c r="Q421" s="36">
        <v>0</v>
      </c>
      <c r="R421" s="17" t="s">
        <v>782</v>
      </c>
    </row>
    <row r="422" spans="1:18" ht="25.5">
      <c r="A422" s="53">
        <f t="shared" si="9"/>
        <v>398</v>
      </c>
      <c r="B422" s="111" t="s">
        <v>564</v>
      </c>
      <c r="C422" s="95" t="s">
        <v>777</v>
      </c>
      <c r="D422" s="139" t="s">
        <v>790</v>
      </c>
      <c r="E422" s="95" t="s">
        <v>180</v>
      </c>
      <c r="F422" s="95">
        <v>5</v>
      </c>
      <c r="G422" s="36">
        <v>0.30528</v>
      </c>
      <c r="H422" s="36">
        <v>0.30528</v>
      </c>
      <c r="I422" s="36">
        <v>0.30528</v>
      </c>
      <c r="J422" s="36">
        <v>0.30528</v>
      </c>
      <c r="K422" s="36">
        <v>0.30528</v>
      </c>
      <c r="L422" s="36">
        <v>0.30528</v>
      </c>
      <c r="M422" s="36">
        <v>0.30528</v>
      </c>
      <c r="N422" s="36">
        <v>0.30528</v>
      </c>
      <c r="O422" s="36">
        <v>0.30528</v>
      </c>
      <c r="P422" s="36">
        <v>0.30528</v>
      </c>
      <c r="Q422" s="36">
        <v>0</v>
      </c>
      <c r="R422" s="17" t="s">
        <v>782</v>
      </c>
    </row>
    <row r="423" spans="1:18" ht="25.5">
      <c r="A423" s="53">
        <f t="shared" si="9"/>
        <v>399</v>
      </c>
      <c r="B423" s="111" t="s">
        <v>564</v>
      </c>
      <c r="C423" s="95" t="s">
        <v>777</v>
      </c>
      <c r="D423" s="139" t="s">
        <v>791</v>
      </c>
      <c r="E423" s="95" t="s">
        <v>180</v>
      </c>
      <c r="F423" s="95">
        <v>5</v>
      </c>
      <c r="G423" s="36">
        <v>0.41687999999999997</v>
      </c>
      <c r="H423" s="36">
        <v>0.41687999999999997</v>
      </c>
      <c r="I423" s="36">
        <v>0.41687999999999997</v>
      </c>
      <c r="J423" s="36">
        <v>0.41687999999999997</v>
      </c>
      <c r="K423" s="36">
        <v>0.41687999999999997</v>
      </c>
      <c r="L423" s="36">
        <v>0.41687999999999997</v>
      </c>
      <c r="M423" s="36">
        <v>0.41687999999999997</v>
      </c>
      <c r="N423" s="36">
        <v>0.41687999999999997</v>
      </c>
      <c r="O423" s="36">
        <v>0.41687999999999997</v>
      </c>
      <c r="P423" s="36">
        <v>0.41687999999999997</v>
      </c>
      <c r="Q423" s="36">
        <v>0</v>
      </c>
      <c r="R423" s="17" t="s">
        <v>782</v>
      </c>
    </row>
    <row r="424" spans="1:18" ht="409.5">
      <c r="A424" s="53">
        <f t="shared" si="9"/>
        <v>400</v>
      </c>
      <c r="B424" s="111" t="s">
        <v>792</v>
      </c>
      <c r="C424" s="95" t="s">
        <v>777</v>
      </c>
      <c r="D424" s="139" t="s">
        <v>793</v>
      </c>
      <c r="E424" s="95" t="s">
        <v>180</v>
      </c>
      <c r="F424" s="95">
        <v>5</v>
      </c>
      <c r="G424" s="36">
        <v>2.9</v>
      </c>
      <c r="H424" s="36">
        <v>2.9</v>
      </c>
      <c r="I424" s="36">
        <v>2.9</v>
      </c>
      <c r="J424" s="36">
        <v>2.9</v>
      </c>
      <c r="K424" s="36">
        <v>2.9</v>
      </c>
      <c r="L424" s="36">
        <v>2.9</v>
      </c>
      <c r="M424" s="36">
        <v>2.9</v>
      </c>
      <c r="N424" s="36">
        <v>2.9</v>
      </c>
      <c r="O424" s="36">
        <v>2.9</v>
      </c>
      <c r="P424" s="36">
        <v>2.9</v>
      </c>
      <c r="Q424" s="36">
        <v>11.08</v>
      </c>
      <c r="R424" s="17" t="s">
        <v>782</v>
      </c>
    </row>
    <row r="425" spans="1:18" ht="38.25">
      <c r="A425" s="53">
        <f t="shared" si="9"/>
        <v>401</v>
      </c>
      <c r="B425" s="32" t="s">
        <v>794</v>
      </c>
      <c r="C425" s="95" t="s">
        <v>795</v>
      </c>
      <c r="D425" s="138" t="s">
        <v>796</v>
      </c>
      <c r="E425" s="95" t="s">
        <v>180</v>
      </c>
      <c r="F425" s="95">
        <v>5</v>
      </c>
      <c r="G425" s="148">
        <v>0.31</v>
      </c>
      <c r="H425" s="148">
        <v>0.31</v>
      </c>
      <c r="I425" s="148">
        <v>0.31</v>
      </c>
      <c r="J425" s="148">
        <v>0.31</v>
      </c>
      <c r="K425" s="148">
        <v>0.31</v>
      </c>
      <c r="L425" s="148">
        <v>0.31</v>
      </c>
      <c r="M425" s="148">
        <v>0.31</v>
      </c>
      <c r="N425" s="148">
        <v>0.31</v>
      </c>
      <c r="O425" s="148">
        <v>0.31</v>
      </c>
      <c r="P425" s="148">
        <v>0.31</v>
      </c>
      <c r="Q425" s="148">
        <v>100</v>
      </c>
      <c r="R425" s="17" t="s">
        <v>797</v>
      </c>
    </row>
    <row r="426" spans="1:18" ht="409.5">
      <c r="A426" s="53">
        <f t="shared" si="9"/>
        <v>402</v>
      </c>
      <c r="B426" s="111" t="s">
        <v>798</v>
      </c>
      <c r="C426" s="53" t="s">
        <v>795</v>
      </c>
      <c r="D426" s="139" t="s">
        <v>799</v>
      </c>
      <c r="E426" s="95" t="s">
        <v>180</v>
      </c>
      <c r="F426" s="95">
        <v>5</v>
      </c>
      <c r="G426" s="36">
        <v>3.7</v>
      </c>
      <c r="H426" s="36">
        <v>3.7</v>
      </c>
      <c r="I426" s="36">
        <v>3.7</v>
      </c>
      <c r="J426" s="36">
        <v>3.7</v>
      </c>
      <c r="K426" s="36">
        <v>3.7</v>
      </c>
      <c r="L426" s="36">
        <v>3.7</v>
      </c>
      <c r="M426" s="36">
        <v>3.7</v>
      </c>
      <c r="N426" s="36">
        <v>3.7</v>
      </c>
      <c r="O426" s="36">
        <v>3.7</v>
      </c>
      <c r="P426" s="36">
        <v>3.7</v>
      </c>
      <c r="Q426" s="36">
        <v>3.83</v>
      </c>
      <c r="R426" s="17" t="s">
        <v>797</v>
      </c>
    </row>
    <row r="427" spans="1:18" ht="409.5">
      <c r="A427" s="53">
        <f t="shared" si="9"/>
        <v>403</v>
      </c>
      <c r="B427" s="111" t="s">
        <v>800</v>
      </c>
      <c r="C427" s="53" t="s">
        <v>795</v>
      </c>
      <c r="D427" s="139" t="s">
        <v>801</v>
      </c>
      <c r="E427" s="95" t="s">
        <v>180</v>
      </c>
      <c r="F427" s="95">
        <v>5</v>
      </c>
      <c r="G427" s="36">
        <v>2.4926400000000002</v>
      </c>
      <c r="H427" s="36">
        <v>2.4926400000000002</v>
      </c>
      <c r="I427" s="36">
        <v>2.4926400000000002</v>
      </c>
      <c r="J427" s="36">
        <v>2.4926400000000002</v>
      </c>
      <c r="K427" s="36">
        <v>2.4926400000000002</v>
      </c>
      <c r="L427" s="36">
        <v>2.4926400000000002</v>
      </c>
      <c r="M427" s="36">
        <v>2.4926400000000002</v>
      </c>
      <c r="N427" s="36">
        <v>2.4926400000000002</v>
      </c>
      <c r="O427" s="36">
        <v>2.4926400000000002</v>
      </c>
      <c r="P427" s="36">
        <v>2.4926400000000002</v>
      </c>
      <c r="Q427" s="36">
        <v>12.05</v>
      </c>
      <c r="R427" s="17" t="s">
        <v>797</v>
      </c>
    </row>
    <row r="428" spans="1:18" ht="409.5">
      <c r="A428" s="53">
        <f t="shared" si="9"/>
        <v>404</v>
      </c>
      <c r="B428" s="111" t="s">
        <v>802</v>
      </c>
      <c r="C428" s="53" t="s">
        <v>795</v>
      </c>
      <c r="D428" s="139" t="s">
        <v>803</v>
      </c>
      <c r="E428" s="95" t="s">
        <v>180</v>
      </c>
      <c r="F428" s="95">
        <v>5</v>
      </c>
      <c r="G428" s="36">
        <v>3.2803200000000001</v>
      </c>
      <c r="H428" s="36">
        <v>3.2803200000000001</v>
      </c>
      <c r="I428" s="36">
        <v>3.2803200000000001</v>
      </c>
      <c r="J428" s="36">
        <v>3.2803200000000001</v>
      </c>
      <c r="K428" s="36">
        <v>3.2803200000000001</v>
      </c>
      <c r="L428" s="36">
        <v>3.2803200000000001</v>
      </c>
      <c r="M428" s="36">
        <v>3.2803200000000001</v>
      </c>
      <c r="N428" s="36">
        <v>3.2803200000000001</v>
      </c>
      <c r="O428" s="36">
        <v>3.2803200000000001</v>
      </c>
      <c r="P428" s="36">
        <v>3.2803200000000001</v>
      </c>
      <c r="Q428" s="36">
        <v>11.65</v>
      </c>
      <c r="R428" s="17" t="s">
        <v>797</v>
      </c>
    </row>
    <row r="429" spans="1:18" ht="409.5">
      <c r="A429" s="53">
        <f t="shared" si="9"/>
        <v>405</v>
      </c>
      <c r="B429" s="111" t="s">
        <v>804</v>
      </c>
      <c r="C429" s="53" t="s">
        <v>795</v>
      </c>
      <c r="D429" s="139" t="s">
        <v>805</v>
      </c>
      <c r="E429" s="95" t="s">
        <v>180</v>
      </c>
      <c r="F429" s="95">
        <v>5</v>
      </c>
      <c r="G429" s="36">
        <v>1.5216000000000001</v>
      </c>
      <c r="H429" s="36">
        <v>1.5216000000000001</v>
      </c>
      <c r="I429" s="36">
        <v>1.5216000000000001</v>
      </c>
      <c r="J429" s="36">
        <v>1.5216000000000001</v>
      </c>
      <c r="K429" s="36">
        <v>1.5216000000000001</v>
      </c>
      <c r="L429" s="36">
        <v>1.5216000000000001</v>
      </c>
      <c r="M429" s="36">
        <v>1.5216000000000001</v>
      </c>
      <c r="N429" s="36">
        <v>1.5216000000000001</v>
      </c>
      <c r="O429" s="36">
        <v>1.5216000000000001</v>
      </c>
      <c r="P429" s="36">
        <v>1.5216000000000001</v>
      </c>
      <c r="Q429" s="36">
        <v>2.68</v>
      </c>
      <c r="R429" s="17" t="s">
        <v>797</v>
      </c>
    </row>
    <row r="430" spans="1:18" ht="409.5">
      <c r="A430" s="53">
        <f t="shared" ref="A430:A452" si="10">A429+1</f>
        <v>406</v>
      </c>
      <c r="B430" s="111" t="s">
        <v>806</v>
      </c>
      <c r="C430" s="95" t="s">
        <v>777</v>
      </c>
      <c r="D430" s="139" t="s">
        <v>807</v>
      </c>
      <c r="E430" s="95" t="s">
        <v>180</v>
      </c>
      <c r="F430" s="95">
        <v>5</v>
      </c>
      <c r="G430" s="36">
        <v>3.6</v>
      </c>
      <c r="H430" s="36">
        <v>3.6</v>
      </c>
      <c r="I430" s="36">
        <v>3.6</v>
      </c>
      <c r="J430" s="36">
        <v>3.6</v>
      </c>
      <c r="K430" s="36">
        <v>3.6</v>
      </c>
      <c r="L430" s="36">
        <v>3.6</v>
      </c>
      <c r="M430" s="36">
        <v>3.6</v>
      </c>
      <c r="N430" s="36">
        <v>3.6</v>
      </c>
      <c r="O430" s="36">
        <v>3.6</v>
      </c>
      <c r="P430" s="36">
        <v>3.6</v>
      </c>
      <c r="Q430" s="36">
        <v>11.72</v>
      </c>
      <c r="R430" s="17" t="s">
        <v>797</v>
      </c>
    </row>
    <row r="431" spans="1:18" ht="63.75">
      <c r="A431" s="53">
        <f t="shared" si="10"/>
        <v>407</v>
      </c>
      <c r="B431" s="32" t="s">
        <v>808</v>
      </c>
      <c r="C431" s="95" t="s">
        <v>809</v>
      </c>
      <c r="D431" s="167" t="s">
        <v>810</v>
      </c>
      <c r="E431" s="95" t="s">
        <v>180</v>
      </c>
      <c r="F431" s="95">
        <v>5</v>
      </c>
      <c r="G431" s="148">
        <v>0.35</v>
      </c>
      <c r="H431" s="148">
        <v>0.35</v>
      </c>
      <c r="I431" s="148">
        <v>0.35</v>
      </c>
      <c r="J431" s="148">
        <v>0.35</v>
      </c>
      <c r="K431" s="148">
        <v>0.35</v>
      </c>
      <c r="L431" s="148">
        <v>0.35</v>
      </c>
      <c r="M431" s="148">
        <v>0.35</v>
      </c>
      <c r="N431" s="148">
        <v>0.35</v>
      </c>
      <c r="O431" s="148">
        <v>0.35</v>
      </c>
      <c r="P431" s="148">
        <v>0.35</v>
      </c>
      <c r="Q431" s="148">
        <v>0</v>
      </c>
      <c r="R431" s="17" t="s">
        <v>797</v>
      </c>
    </row>
    <row r="432" spans="1:18" ht="38.25">
      <c r="A432" s="53">
        <f t="shared" si="10"/>
        <v>408</v>
      </c>
      <c r="B432" s="32" t="s">
        <v>811</v>
      </c>
      <c r="C432" s="95" t="s">
        <v>809</v>
      </c>
      <c r="D432" s="165" t="s">
        <v>812</v>
      </c>
      <c r="E432" s="95" t="s">
        <v>180</v>
      </c>
      <c r="F432" s="95">
        <v>5</v>
      </c>
      <c r="G432" s="148">
        <v>0.46</v>
      </c>
      <c r="H432" s="148">
        <v>0.46</v>
      </c>
      <c r="I432" s="148">
        <v>0.46</v>
      </c>
      <c r="J432" s="148">
        <v>0.46</v>
      </c>
      <c r="K432" s="148">
        <v>0.46</v>
      </c>
      <c r="L432" s="148">
        <v>0.46</v>
      </c>
      <c r="M432" s="148">
        <v>0.46</v>
      </c>
      <c r="N432" s="148">
        <v>0.46</v>
      </c>
      <c r="O432" s="148">
        <v>0.46</v>
      </c>
      <c r="P432" s="148">
        <v>0.46</v>
      </c>
      <c r="Q432" s="148">
        <v>0</v>
      </c>
      <c r="R432" s="17" t="s">
        <v>797</v>
      </c>
    </row>
    <row r="433" spans="1:18" ht="63.75">
      <c r="A433" s="53">
        <f t="shared" si="10"/>
        <v>409</v>
      </c>
      <c r="B433" s="32" t="s">
        <v>813</v>
      </c>
      <c r="C433" s="95" t="s">
        <v>809</v>
      </c>
      <c r="D433" s="167" t="s">
        <v>814</v>
      </c>
      <c r="E433" s="95" t="s">
        <v>180</v>
      </c>
      <c r="F433" s="95">
        <v>5</v>
      </c>
      <c r="G433" s="148">
        <v>0.49</v>
      </c>
      <c r="H433" s="148">
        <v>0.49</v>
      </c>
      <c r="I433" s="148">
        <v>0.49</v>
      </c>
      <c r="J433" s="148">
        <v>0.49</v>
      </c>
      <c r="K433" s="148">
        <v>0.49</v>
      </c>
      <c r="L433" s="148">
        <v>0.49</v>
      </c>
      <c r="M433" s="148">
        <v>0.49</v>
      </c>
      <c r="N433" s="148">
        <v>0.49</v>
      </c>
      <c r="O433" s="148">
        <v>0.49</v>
      </c>
      <c r="P433" s="148">
        <v>0.49</v>
      </c>
      <c r="Q433" s="148">
        <v>0</v>
      </c>
      <c r="R433" s="17" t="s">
        <v>797</v>
      </c>
    </row>
    <row r="434" spans="1:18" ht="38.25">
      <c r="A434" s="53">
        <f t="shared" si="10"/>
        <v>410</v>
      </c>
      <c r="B434" s="32" t="s">
        <v>815</v>
      </c>
      <c r="C434" s="95" t="s">
        <v>809</v>
      </c>
      <c r="D434" s="165" t="s">
        <v>816</v>
      </c>
      <c r="E434" s="95" t="s">
        <v>180</v>
      </c>
      <c r="F434" s="95">
        <v>5</v>
      </c>
      <c r="G434" s="148">
        <v>2.4500000000000002</v>
      </c>
      <c r="H434" s="148">
        <v>2.4500000000000002</v>
      </c>
      <c r="I434" s="148">
        <v>2.4500000000000002</v>
      </c>
      <c r="J434" s="148">
        <v>2.4500000000000002</v>
      </c>
      <c r="K434" s="148">
        <v>2.4500000000000002</v>
      </c>
      <c r="L434" s="148">
        <v>2.4500000000000002</v>
      </c>
      <c r="M434" s="148">
        <v>2.4500000000000002</v>
      </c>
      <c r="N434" s="148">
        <v>2.4500000000000002</v>
      </c>
      <c r="O434" s="148">
        <v>2.4500000000000002</v>
      </c>
      <c r="P434" s="148">
        <v>2.4500000000000002</v>
      </c>
      <c r="Q434" s="148">
        <v>0</v>
      </c>
      <c r="R434" s="17" t="s">
        <v>797</v>
      </c>
    </row>
    <row r="435" spans="1:18" ht="38.25">
      <c r="A435" s="53">
        <f t="shared" si="10"/>
        <v>411</v>
      </c>
      <c r="B435" s="32" t="s">
        <v>817</v>
      </c>
      <c r="C435" s="95" t="s">
        <v>809</v>
      </c>
      <c r="D435" s="167" t="s">
        <v>229</v>
      </c>
      <c r="E435" s="95" t="s">
        <v>180</v>
      </c>
      <c r="F435" s="95">
        <v>5</v>
      </c>
      <c r="G435" s="148">
        <v>0.05</v>
      </c>
      <c r="H435" s="148">
        <v>0.05</v>
      </c>
      <c r="I435" s="148">
        <v>0.05</v>
      </c>
      <c r="J435" s="148">
        <v>0.05</v>
      </c>
      <c r="K435" s="148">
        <v>0.05</v>
      </c>
      <c r="L435" s="148">
        <v>0.05</v>
      </c>
      <c r="M435" s="148">
        <v>0.05</v>
      </c>
      <c r="N435" s="148">
        <v>0.05</v>
      </c>
      <c r="O435" s="148">
        <v>0.05</v>
      </c>
      <c r="P435" s="148">
        <v>0.05</v>
      </c>
      <c r="Q435" s="148">
        <v>0</v>
      </c>
      <c r="R435" s="17" t="s">
        <v>797</v>
      </c>
    </row>
    <row r="436" spans="1:18" ht="38.25">
      <c r="A436" s="53">
        <f t="shared" si="10"/>
        <v>412</v>
      </c>
      <c r="B436" s="81" t="s">
        <v>818</v>
      </c>
      <c r="C436" s="97" t="s">
        <v>809</v>
      </c>
      <c r="D436" s="168" t="s">
        <v>237</v>
      </c>
      <c r="E436" s="97" t="s">
        <v>180</v>
      </c>
      <c r="F436" s="97">
        <v>5</v>
      </c>
      <c r="G436" s="155">
        <v>0.22</v>
      </c>
      <c r="H436" s="155">
        <v>0.22</v>
      </c>
      <c r="I436" s="155">
        <v>0.22</v>
      </c>
      <c r="J436" s="155">
        <v>0.22</v>
      </c>
      <c r="K436" s="155">
        <v>0.22</v>
      </c>
      <c r="L436" s="155">
        <v>0.22</v>
      </c>
      <c r="M436" s="155">
        <v>0.22</v>
      </c>
      <c r="N436" s="155">
        <v>0.22</v>
      </c>
      <c r="O436" s="155">
        <v>0.22</v>
      </c>
      <c r="P436" s="155">
        <v>0.22</v>
      </c>
      <c r="Q436" s="155">
        <v>0</v>
      </c>
      <c r="R436" s="17" t="s">
        <v>797</v>
      </c>
    </row>
    <row r="437" spans="1:18" ht="63.75">
      <c r="A437" s="53">
        <f t="shared" si="10"/>
        <v>413</v>
      </c>
      <c r="B437" s="22" t="s">
        <v>716</v>
      </c>
      <c r="C437" s="87" t="s">
        <v>809</v>
      </c>
      <c r="D437" s="169" t="s">
        <v>819</v>
      </c>
      <c r="E437" s="87" t="s">
        <v>180</v>
      </c>
      <c r="F437" s="87">
        <v>5</v>
      </c>
      <c r="G437" s="156">
        <v>0.17</v>
      </c>
      <c r="H437" s="156">
        <v>0.17</v>
      </c>
      <c r="I437" s="156">
        <v>0.17</v>
      </c>
      <c r="J437" s="156">
        <v>0.17</v>
      </c>
      <c r="K437" s="156">
        <v>0.17</v>
      </c>
      <c r="L437" s="156">
        <v>0.17</v>
      </c>
      <c r="M437" s="156">
        <v>0.17</v>
      </c>
      <c r="N437" s="156">
        <v>0.17</v>
      </c>
      <c r="O437" s="156">
        <v>0.17</v>
      </c>
      <c r="P437" s="156">
        <v>0.17</v>
      </c>
      <c r="Q437" s="156">
        <v>0</v>
      </c>
      <c r="R437" s="17" t="s">
        <v>779</v>
      </c>
    </row>
    <row r="438" spans="1:18" ht="38.25">
      <c r="A438" s="53">
        <f t="shared" si="10"/>
        <v>414</v>
      </c>
      <c r="B438" s="65" t="s">
        <v>820</v>
      </c>
      <c r="C438" s="133" t="s">
        <v>809</v>
      </c>
      <c r="D438" s="128" t="s">
        <v>821</v>
      </c>
      <c r="E438" s="101" t="s">
        <v>180</v>
      </c>
      <c r="F438" s="101">
        <v>5</v>
      </c>
      <c r="G438" s="153">
        <v>2.4</v>
      </c>
      <c r="H438" s="153">
        <v>2.4</v>
      </c>
      <c r="I438" s="153">
        <v>2.4</v>
      </c>
      <c r="J438" s="153">
        <v>2.4</v>
      </c>
      <c r="K438" s="153">
        <v>2.4</v>
      </c>
      <c r="L438" s="153">
        <v>2.4</v>
      </c>
      <c r="M438" s="153">
        <v>2.4</v>
      </c>
      <c r="N438" s="153">
        <v>2.4</v>
      </c>
      <c r="O438" s="153">
        <v>2.4</v>
      </c>
      <c r="P438" s="153">
        <v>2.4</v>
      </c>
      <c r="Q438" s="153">
        <v>0</v>
      </c>
      <c r="R438" s="17" t="s">
        <v>797</v>
      </c>
    </row>
    <row r="439" spans="1:18" ht="409.5">
      <c r="A439" s="53">
        <f t="shared" si="10"/>
        <v>415</v>
      </c>
      <c r="B439" s="111" t="s">
        <v>822</v>
      </c>
      <c r="C439" s="95" t="s">
        <v>809</v>
      </c>
      <c r="D439" s="139" t="s">
        <v>823</v>
      </c>
      <c r="E439" s="95" t="s">
        <v>180</v>
      </c>
      <c r="F439" s="95">
        <v>5</v>
      </c>
      <c r="G439" s="36">
        <v>0.68</v>
      </c>
      <c r="H439" s="36">
        <v>0.68</v>
      </c>
      <c r="I439" s="36">
        <v>0.68</v>
      </c>
      <c r="J439" s="36">
        <v>0.68</v>
      </c>
      <c r="K439" s="36">
        <v>0.68</v>
      </c>
      <c r="L439" s="36">
        <v>0.68</v>
      </c>
      <c r="M439" s="36">
        <v>0.68</v>
      </c>
      <c r="N439" s="36">
        <v>0.68</v>
      </c>
      <c r="O439" s="36">
        <v>0.68</v>
      </c>
      <c r="P439" s="36">
        <v>0.68</v>
      </c>
      <c r="Q439" s="36">
        <v>74.27941176470587</v>
      </c>
      <c r="R439" s="17" t="s">
        <v>797</v>
      </c>
    </row>
    <row r="440" spans="1:18" ht="409.5">
      <c r="A440" s="53">
        <f t="shared" si="10"/>
        <v>416</v>
      </c>
      <c r="B440" s="111" t="s">
        <v>824</v>
      </c>
      <c r="C440" s="95" t="s">
        <v>809</v>
      </c>
      <c r="D440" s="139" t="s">
        <v>825</v>
      </c>
      <c r="E440" s="95" t="s">
        <v>180</v>
      </c>
      <c r="F440" s="95">
        <v>5</v>
      </c>
      <c r="G440" s="36">
        <v>3.0801599999999998</v>
      </c>
      <c r="H440" s="36">
        <v>3.0801599999999998</v>
      </c>
      <c r="I440" s="36">
        <v>3.0801599999999998</v>
      </c>
      <c r="J440" s="36">
        <v>3.0801599999999998</v>
      </c>
      <c r="K440" s="36">
        <v>3.0801599999999998</v>
      </c>
      <c r="L440" s="36">
        <v>3.0801599999999998</v>
      </c>
      <c r="M440" s="36">
        <v>3.0801599999999998</v>
      </c>
      <c r="N440" s="36">
        <v>3.0801599999999998</v>
      </c>
      <c r="O440" s="36">
        <v>3.0801599999999998</v>
      </c>
      <c r="P440" s="36">
        <v>3.0801599999999998</v>
      </c>
      <c r="Q440" s="36">
        <v>16.447197548179318</v>
      </c>
      <c r="R440" s="17" t="s">
        <v>797</v>
      </c>
    </row>
    <row r="441" spans="1:18" ht="114.75">
      <c r="A441" s="53">
        <f t="shared" si="10"/>
        <v>417</v>
      </c>
      <c r="B441" s="111" t="s">
        <v>826</v>
      </c>
      <c r="C441" s="95" t="s">
        <v>809</v>
      </c>
      <c r="D441" s="139" t="s">
        <v>827</v>
      </c>
      <c r="E441" s="95" t="s">
        <v>180</v>
      </c>
      <c r="F441" s="95">
        <v>5</v>
      </c>
      <c r="G441" s="36">
        <v>1.8182400000000001</v>
      </c>
      <c r="H441" s="36">
        <v>1.8182400000000001</v>
      </c>
      <c r="I441" s="36">
        <v>1.8182400000000001</v>
      </c>
      <c r="J441" s="36">
        <v>1.8182400000000001</v>
      </c>
      <c r="K441" s="36">
        <v>1.8182400000000001</v>
      </c>
      <c r="L441" s="36">
        <v>1.8182400000000001</v>
      </c>
      <c r="M441" s="36">
        <v>1.8182400000000001</v>
      </c>
      <c r="N441" s="36">
        <v>1.8182400000000001</v>
      </c>
      <c r="O441" s="36">
        <v>1.8182400000000001</v>
      </c>
      <c r="P441" s="36">
        <v>1.8182400000000001</v>
      </c>
      <c r="Q441" s="36">
        <v>0</v>
      </c>
      <c r="R441" s="17" t="s">
        <v>797</v>
      </c>
    </row>
    <row r="442" spans="1:18" ht="409.5">
      <c r="A442" s="53">
        <f t="shared" si="10"/>
        <v>418</v>
      </c>
      <c r="B442" s="113" t="s">
        <v>828</v>
      </c>
      <c r="C442" s="97" t="s">
        <v>809</v>
      </c>
      <c r="D442" s="136" t="s">
        <v>829</v>
      </c>
      <c r="E442" s="97" t="s">
        <v>180</v>
      </c>
      <c r="F442" s="97">
        <v>5</v>
      </c>
      <c r="G442" s="43">
        <v>1.008</v>
      </c>
      <c r="H442" s="43">
        <v>1.008</v>
      </c>
      <c r="I442" s="43">
        <v>1.008</v>
      </c>
      <c r="J442" s="43">
        <v>1.008</v>
      </c>
      <c r="K442" s="43">
        <v>1.008</v>
      </c>
      <c r="L442" s="43">
        <v>1.008</v>
      </c>
      <c r="M442" s="43">
        <v>1.008</v>
      </c>
      <c r="N442" s="43">
        <v>1.008</v>
      </c>
      <c r="O442" s="43">
        <v>1.008</v>
      </c>
      <c r="P442" s="43">
        <v>1.008</v>
      </c>
      <c r="Q442" s="43">
        <v>1.9543650793650793</v>
      </c>
      <c r="R442" s="17" t="s">
        <v>797</v>
      </c>
    </row>
    <row r="443" spans="1:18" ht="409.5">
      <c r="A443" s="53">
        <f t="shared" si="10"/>
        <v>419</v>
      </c>
      <c r="B443" s="91" t="s">
        <v>830</v>
      </c>
      <c r="C443" s="21" t="s">
        <v>809</v>
      </c>
      <c r="D443" s="154" t="s">
        <v>831</v>
      </c>
      <c r="E443" s="23" t="s">
        <v>180</v>
      </c>
      <c r="F443" s="23">
        <v>5</v>
      </c>
      <c r="G443" s="24">
        <v>0.17</v>
      </c>
      <c r="H443" s="24">
        <v>0.17</v>
      </c>
      <c r="I443" s="24">
        <v>0.17</v>
      </c>
      <c r="J443" s="24">
        <v>0.17</v>
      </c>
      <c r="K443" s="24">
        <v>0.17</v>
      </c>
      <c r="L443" s="24">
        <v>0.17</v>
      </c>
      <c r="M443" s="24">
        <v>0.17</v>
      </c>
      <c r="N443" s="24">
        <v>0.17</v>
      </c>
      <c r="O443" s="24">
        <v>0.17</v>
      </c>
      <c r="P443" s="24">
        <v>0.17</v>
      </c>
      <c r="Q443" s="24">
        <v>0</v>
      </c>
      <c r="R443" s="17" t="s">
        <v>779</v>
      </c>
    </row>
    <row r="444" spans="1:18" ht="409.5">
      <c r="A444" s="53">
        <f t="shared" si="10"/>
        <v>420</v>
      </c>
      <c r="B444" s="91" t="s">
        <v>832</v>
      </c>
      <c r="C444" s="21" t="s">
        <v>809</v>
      </c>
      <c r="D444" s="154" t="s">
        <v>833</v>
      </c>
      <c r="E444" s="23" t="s">
        <v>180</v>
      </c>
      <c r="F444" s="23">
        <v>5</v>
      </c>
      <c r="G444" s="24">
        <v>1.24</v>
      </c>
      <c r="H444" s="24">
        <v>1.24</v>
      </c>
      <c r="I444" s="24">
        <v>1.24</v>
      </c>
      <c r="J444" s="24">
        <v>1.24</v>
      </c>
      <c r="K444" s="24">
        <v>1.24</v>
      </c>
      <c r="L444" s="24">
        <v>1.24</v>
      </c>
      <c r="M444" s="24">
        <v>1.24</v>
      </c>
      <c r="N444" s="24">
        <v>1.24</v>
      </c>
      <c r="O444" s="24">
        <v>1.24</v>
      </c>
      <c r="P444" s="24">
        <v>1.24</v>
      </c>
      <c r="Q444" s="24">
        <v>0</v>
      </c>
      <c r="R444" s="17" t="s">
        <v>779</v>
      </c>
    </row>
    <row r="445" spans="1:18" ht="89.25">
      <c r="A445" s="53">
        <f t="shared" si="10"/>
        <v>421</v>
      </c>
      <c r="B445" s="145" t="s">
        <v>834</v>
      </c>
      <c r="C445" s="101" t="s">
        <v>809</v>
      </c>
      <c r="D445" s="146" t="s">
        <v>835</v>
      </c>
      <c r="E445" s="101" t="s">
        <v>180</v>
      </c>
      <c r="F445" s="101">
        <v>5</v>
      </c>
      <c r="G445" s="102">
        <v>0.12096</v>
      </c>
      <c r="H445" s="102">
        <v>0.12096</v>
      </c>
      <c r="I445" s="102">
        <v>0.12096</v>
      </c>
      <c r="J445" s="102">
        <v>0.12096</v>
      </c>
      <c r="K445" s="102">
        <v>0.12096</v>
      </c>
      <c r="L445" s="102">
        <v>0.12096</v>
      </c>
      <c r="M445" s="102">
        <v>0.12096</v>
      </c>
      <c r="N445" s="102">
        <v>0.12096</v>
      </c>
      <c r="O445" s="102">
        <v>0.12096</v>
      </c>
      <c r="P445" s="102">
        <v>0.12096</v>
      </c>
      <c r="Q445" s="102">
        <v>56.795634920634917</v>
      </c>
      <c r="R445" s="17" t="s">
        <v>797</v>
      </c>
    </row>
    <row r="446" spans="1:18" ht="409.5">
      <c r="A446" s="53">
        <f t="shared" si="10"/>
        <v>422</v>
      </c>
      <c r="B446" s="111" t="s">
        <v>836</v>
      </c>
      <c r="C446" s="95" t="s">
        <v>809</v>
      </c>
      <c r="D446" s="139" t="s">
        <v>837</v>
      </c>
      <c r="E446" s="95" t="s">
        <v>180</v>
      </c>
      <c r="F446" s="95">
        <v>5</v>
      </c>
      <c r="G446" s="36">
        <v>2.1686399999999999</v>
      </c>
      <c r="H446" s="36">
        <v>2.1686399999999999</v>
      </c>
      <c r="I446" s="36">
        <v>2.1686399999999999</v>
      </c>
      <c r="J446" s="36">
        <v>2.1686399999999999</v>
      </c>
      <c r="K446" s="36">
        <v>2.1686399999999999</v>
      </c>
      <c r="L446" s="36">
        <v>2.1686399999999999</v>
      </c>
      <c r="M446" s="36">
        <v>2.1686399999999999</v>
      </c>
      <c r="N446" s="36">
        <v>2.1686399999999999</v>
      </c>
      <c r="O446" s="36">
        <v>2.1686399999999999</v>
      </c>
      <c r="P446" s="36">
        <v>2.1686399999999999</v>
      </c>
      <c r="Q446" s="36">
        <v>2.2779253356942601</v>
      </c>
      <c r="R446" s="17" t="s">
        <v>797</v>
      </c>
    </row>
    <row r="447" spans="1:18" ht="25.5">
      <c r="A447" s="53">
        <f t="shared" si="10"/>
        <v>423</v>
      </c>
      <c r="B447" s="81" t="s">
        <v>838</v>
      </c>
      <c r="C447" s="133" t="s">
        <v>795</v>
      </c>
      <c r="D447" s="112" t="s">
        <v>839</v>
      </c>
      <c r="E447" s="82" t="s">
        <v>180</v>
      </c>
      <c r="F447" s="82">
        <v>5</v>
      </c>
      <c r="G447" s="84">
        <v>0.17</v>
      </c>
      <c r="H447" s="84">
        <v>0.17</v>
      </c>
      <c r="I447" s="84">
        <v>0.17</v>
      </c>
      <c r="J447" s="84">
        <v>0.17</v>
      </c>
      <c r="K447" s="84">
        <v>0.17</v>
      </c>
      <c r="L447" s="84">
        <v>0.17</v>
      </c>
      <c r="M447" s="84">
        <v>0.17</v>
      </c>
      <c r="N447" s="84">
        <v>0.17</v>
      </c>
      <c r="O447" s="84">
        <v>0.17</v>
      </c>
      <c r="P447" s="84">
        <v>0.17</v>
      </c>
      <c r="Q447" s="84">
        <v>0</v>
      </c>
      <c r="R447" s="17" t="s">
        <v>782</v>
      </c>
    </row>
    <row r="448" spans="1:18" ht="63.75">
      <c r="A448" s="53">
        <f t="shared" si="10"/>
        <v>424</v>
      </c>
      <c r="B448" s="22" t="s">
        <v>840</v>
      </c>
      <c r="C448" s="21" t="s">
        <v>795</v>
      </c>
      <c r="D448" s="21" t="s">
        <v>841</v>
      </c>
      <c r="E448" s="64" t="s">
        <v>180</v>
      </c>
      <c r="F448" s="64">
        <v>5</v>
      </c>
      <c r="G448" s="50">
        <v>2.72</v>
      </c>
      <c r="H448" s="50">
        <v>2.72</v>
      </c>
      <c r="I448" s="50">
        <v>2.72</v>
      </c>
      <c r="J448" s="50">
        <v>2.72</v>
      </c>
      <c r="K448" s="50">
        <v>2.72</v>
      </c>
      <c r="L448" s="50">
        <v>2.72</v>
      </c>
      <c r="M448" s="50">
        <v>2.72</v>
      </c>
      <c r="N448" s="50">
        <v>2.72</v>
      </c>
      <c r="O448" s="50">
        <v>2.72</v>
      </c>
      <c r="P448" s="50">
        <v>2.72</v>
      </c>
      <c r="Q448" s="50">
        <v>0</v>
      </c>
      <c r="R448" s="17" t="s">
        <v>779</v>
      </c>
    </row>
    <row r="449" spans="1:18" ht="409.5">
      <c r="A449" s="53">
        <f t="shared" si="10"/>
        <v>425</v>
      </c>
      <c r="B449" s="145" t="s">
        <v>842</v>
      </c>
      <c r="C449" s="128" t="s">
        <v>795</v>
      </c>
      <c r="D449" s="146" t="s">
        <v>843</v>
      </c>
      <c r="E449" s="101" t="s">
        <v>180</v>
      </c>
      <c r="F449" s="101">
        <v>5</v>
      </c>
      <c r="G449" s="102">
        <v>2.4386399999999999</v>
      </c>
      <c r="H449" s="102">
        <v>2.4386399999999999</v>
      </c>
      <c r="I449" s="102">
        <v>2.4386399999999999</v>
      </c>
      <c r="J449" s="102">
        <v>2.4386399999999999</v>
      </c>
      <c r="K449" s="102">
        <v>2.4386399999999999</v>
      </c>
      <c r="L449" s="102">
        <v>2.4386399999999999</v>
      </c>
      <c r="M449" s="102">
        <v>2.4386399999999999</v>
      </c>
      <c r="N449" s="102">
        <v>2.4386399999999999</v>
      </c>
      <c r="O449" s="102">
        <v>2.4386399999999999</v>
      </c>
      <c r="P449" s="102">
        <v>2.4386399999999999</v>
      </c>
      <c r="Q449" s="102">
        <v>16.09</v>
      </c>
      <c r="R449" s="17" t="s">
        <v>782</v>
      </c>
    </row>
    <row r="450" spans="1:18" ht="409.5">
      <c r="A450" s="53">
        <f t="shared" si="10"/>
        <v>426</v>
      </c>
      <c r="B450" s="111" t="s">
        <v>844</v>
      </c>
      <c r="C450" s="133" t="s">
        <v>795</v>
      </c>
      <c r="D450" s="139" t="s">
        <v>845</v>
      </c>
      <c r="E450" s="95" t="s">
        <v>180</v>
      </c>
      <c r="F450" s="95">
        <v>5</v>
      </c>
      <c r="G450" s="36">
        <v>2.8526400000000001</v>
      </c>
      <c r="H450" s="36">
        <v>2.8526400000000001</v>
      </c>
      <c r="I450" s="36">
        <v>2.8526400000000001</v>
      </c>
      <c r="J450" s="36">
        <v>2.8526400000000001</v>
      </c>
      <c r="K450" s="36">
        <v>2.8526400000000001</v>
      </c>
      <c r="L450" s="36">
        <v>2.8526400000000001</v>
      </c>
      <c r="M450" s="36">
        <v>2.8526400000000001</v>
      </c>
      <c r="N450" s="36">
        <v>2.8526400000000001</v>
      </c>
      <c r="O450" s="36">
        <v>2.8526400000000001</v>
      </c>
      <c r="P450" s="36">
        <v>2.8526400000000001</v>
      </c>
      <c r="Q450" s="36">
        <v>9.93</v>
      </c>
      <c r="R450" s="17" t="s">
        <v>782</v>
      </c>
    </row>
    <row r="451" spans="1:18" ht="409.5">
      <c r="A451" s="53">
        <f t="shared" si="10"/>
        <v>427</v>
      </c>
      <c r="B451" s="111" t="s">
        <v>846</v>
      </c>
      <c r="C451" s="53" t="s">
        <v>795</v>
      </c>
      <c r="D451" s="139" t="s">
        <v>847</v>
      </c>
      <c r="E451" s="95" t="s">
        <v>180</v>
      </c>
      <c r="F451" s="95">
        <v>5</v>
      </c>
      <c r="G451" s="36">
        <v>2.1728000000000001</v>
      </c>
      <c r="H451" s="36">
        <v>2.1728000000000001</v>
      </c>
      <c r="I451" s="36">
        <v>2.1728000000000001</v>
      </c>
      <c r="J451" s="36">
        <v>2.1728000000000001</v>
      </c>
      <c r="K451" s="36">
        <v>2.1728000000000001</v>
      </c>
      <c r="L451" s="36">
        <v>2.1728000000000001</v>
      </c>
      <c r="M451" s="36">
        <v>2.1728000000000001</v>
      </c>
      <c r="N451" s="36">
        <v>2.1728000000000001</v>
      </c>
      <c r="O451" s="36">
        <v>2.1728000000000001</v>
      </c>
      <c r="P451" s="36">
        <v>2.1728000000000001</v>
      </c>
      <c r="Q451" s="36">
        <v>5.24</v>
      </c>
      <c r="R451" s="17" t="s">
        <v>782</v>
      </c>
    </row>
    <row r="452" spans="1:18" ht="409.5">
      <c r="A452" s="53">
        <f t="shared" si="10"/>
        <v>428</v>
      </c>
      <c r="B452" s="111" t="s">
        <v>848</v>
      </c>
      <c r="C452" s="133" t="s">
        <v>795</v>
      </c>
      <c r="D452" s="139" t="s">
        <v>849</v>
      </c>
      <c r="E452" s="95" t="s">
        <v>180</v>
      </c>
      <c r="F452" s="95">
        <v>5</v>
      </c>
      <c r="G452" s="36">
        <v>1.5</v>
      </c>
      <c r="H452" s="36">
        <v>1.5</v>
      </c>
      <c r="I452" s="36">
        <v>1.5</v>
      </c>
      <c r="J452" s="36">
        <v>1.5</v>
      </c>
      <c r="K452" s="36">
        <v>1.5</v>
      </c>
      <c r="L452" s="36">
        <v>1.5</v>
      </c>
      <c r="M452" s="36">
        <v>1.5</v>
      </c>
      <c r="N452" s="36">
        <v>1.5</v>
      </c>
      <c r="O452" s="36">
        <v>1.5</v>
      </c>
      <c r="P452" s="36">
        <v>1.5</v>
      </c>
      <c r="Q452" s="36">
        <v>18.72</v>
      </c>
      <c r="R452" s="17" t="s">
        <v>782</v>
      </c>
    </row>
    <row r="453" spans="1:18">
      <c r="A453" s="295" t="s">
        <v>850</v>
      </c>
      <c r="B453" s="295"/>
      <c r="C453" s="295"/>
      <c r="D453" s="295"/>
      <c r="E453" s="295"/>
      <c r="F453" s="295"/>
      <c r="G453" s="296"/>
      <c r="H453" s="296"/>
      <c r="I453" s="296"/>
      <c r="J453" s="296"/>
      <c r="K453" s="296"/>
      <c r="L453" s="296"/>
      <c r="M453" s="296"/>
      <c r="N453" s="296"/>
      <c r="O453" s="296"/>
      <c r="P453" s="296"/>
      <c r="Q453" s="295"/>
      <c r="R453" s="295"/>
    </row>
    <row r="454" spans="1:18">
      <c r="A454" s="53">
        <f>A452+1</f>
        <v>429</v>
      </c>
      <c r="B454" s="39" t="s">
        <v>430</v>
      </c>
      <c r="C454" s="53" t="s">
        <v>436</v>
      </c>
      <c r="D454" s="139" t="s">
        <v>851</v>
      </c>
      <c r="E454" s="95" t="s">
        <v>43</v>
      </c>
      <c r="F454" s="95">
        <v>20</v>
      </c>
      <c r="G454" s="36"/>
      <c r="H454" s="18"/>
      <c r="I454" s="18"/>
      <c r="J454" s="18"/>
      <c r="K454" s="36">
        <v>6.1680000000000001</v>
      </c>
      <c r="L454" s="36">
        <v>6.1680000000000001</v>
      </c>
      <c r="M454" s="36">
        <v>6.1680000000000001</v>
      </c>
      <c r="N454" s="36">
        <v>6.1680000000000001</v>
      </c>
      <c r="O454" s="36">
        <v>6.1680000000000001</v>
      </c>
      <c r="P454" s="36">
        <v>6.1680000000000001</v>
      </c>
      <c r="Q454" s="36">
        <v>0</v>
      </c>
      <c r="R454" s="17"/>
    </row>
    <row r="455" spans="1:18" ht="25.5">
      <c r="A455" s="53">
        <f t="shared" ref="A455:A518" si="11">A454+1</f>
        <v>430</v>
      </c>
      <c r="B455" s="32" t="s">
        <v>852</v>
      </c>
      <c r="C455" s="95" t="s">
        <v>853</v>
      </c>
      <c r="D455" s="95" t="s">
        <v>854</v>
      </c>
      <c r="E455" s="52" t="s">
        <v>180</v>
      </c>
      <c r="F455" s="52">
        <v>5</v>
      </c>
      <c r="G455" s="36">
        <v>0.47</v>
      </c>
      <c r="H455" s="36">
        <v>0.47</v>
      </c>
      <c r="I455" s="36">
        <v>0.47</v>
      </c>
      <c r="J455" s="36">
        <v>0.47</v>
      </c>
      <c r="K455" s="36">
        <v>0.47</v>
      </c>
      <c r="L455" s="36">
        <v>0.47</v>
      </c>
      <c r="M455" s="36">
        <v>0.47</v>
      </c>
      <c r="N455" s="36">
        <v>0.47</v>
      </c>
      <c r="O455" s="36">
        <v>0.47</v>
      </c>
      <c r="P455" s="36">
        <v>0.47</v>
      </c>
      <c r="Q455" s="36">
        <v>0</v>
      </c>
      <c r="R455" s="17"/>
    </row>
    <row r="456" spans="1:18" ht="25.5">
      <c r="A456" s="53">
        <f t="shared" si="11"/>
        <v>431</v>
      </c>
      <c r="B456" s="32" t="s">
        <v>852</v>
      </c>
      <c r="C456" s="95" t="s">
        <v>853</v>
      </c>
      <c r="D456" s="95" t="s">
        <v>855</v>
      </c>
      <c r="E456" s="52" t="s">
        <v>180</v>
      </c>
      <c r="F456" s="52">
        <v>5</v>
      </c>
      <c r="G456" s="36">
        <v>0.28999999999999998</v>
      </c>
      <c r="H456" s="36">
        <v>0.28999999999999998</v>
      </c>
      <c r="I456" s="36">
        <v>0.28999999999999998</v>
      </c>
      <c r="J456" s="36">
        <v>0.28999999999999998</v>
      </c>
      <c r="K456" s="36">
        <v>0.28999999999999998</v>
      </c>
      <c r="L456" s="36">
        <v>0.28999999999999998</v>
      </c>
      <c r="M456" s="36">
        <v>0.28999999999999998</v>
      </c>
      <c r="N456" s="36">
        <v>0.28999999999999998</v>
      </c>
      <c r="O456" s="36">
        <v>0.28999999999999998</v>
      </c>
      <c r="P456" s="36">
        <v>0.28999999999999998</v>
      </c>
      <c r="Q456" s="36">
        <v>0</v>
      </c>
      <c r="R456" s="17"/>
    </row>
    <row r="457" spans="1:18">
      <c r="A457" s="53">
        <f t="shared" si="11"/>
        <v>432</v>
      </c>
      <c r="B457" s="32" t="s">
        <v>856</v>
      </c>
      <c r="C457" s="95" t="s">
        <v>853</v>
      </c>
      <c r="D457" s="95" t="s">
        <v>857</v>
      </c>
      <c r="E457" s="52" t="s">
        <v>180</v>
      </c>
      <c r="F457" s="52">
        <v>5</v>
      </c>
      <c r="G457" s="36">
        <v>0.62</v>
      </c>
      <c r="H457" s="36">
        <v>0.62</v>
      </c>
      <c r="I457" s="36">
        <v>0.62</v>
      </c>
      <c r="J457" s="36">
        <v>0.62</v>
      </c>
      <c r="K457" s="36">
        <v>0.62</v>
      </c>
      <c r="L457" s="36">
        <v>0.62</v>
      </c>
      <c r="M457" s="36">
        <v>0.62</v>
      </c>
      <c r="N457" s="36">
        <v>0.62</v>
      </c>
      <c r="O457" s="36">
        <v>0.62</v>
      </c>
      <c r="P457" s="36">
        <v>0.62</v>
      </c>
      <c r="Q457" s="36">
        <v>95.8</v>
      </c>
      <c r="R457" s="17"/>
    </row>
    <row r="458" spans="1:18">
      <c r="A458" s="53">
        <f t="shared" si="11"/>
        <v>433</v>
      </c>
      <c r="B458" s="32" t="s">
        <v>858</v>
      </c>
      <c r="C458" s="95" t="s">
        <v>853</v>
      </c>
      <c r="D458" s="95" t="s">
        <v>859</v>
      </c>
      <c r="E458" s="52" t="s">
        <v>180</v>
      </c>
      <c r="F458" s="52">
        <v>5</v>
      </c>
      <c r="G458" s="36">
        <v>0.84</v>
      </c>
      <c r="H458" s="36">
        <v>0.84</v>
      </c>
      <c r="I458" s="36">
        <v>0.84</v>
      </c>
      <c r="J458" s="36">
        <v>0.84</v>
      </c>
      <c r="K458" s="36">
        <v>0.84</v>
      </c>
      <c r="L458" s="36">
        <v>0.84</v>
      </c>
      <c r="M458" s="36">
        <v>0.84</v>
      </c>
      <c r="N458" s="36">
        <v>0.84</v>
      </c>
      <c r="O458" s="36">
        <v>0.84</v>
      </c>
      <c r="P458" s="36">
        <v>0.84</v>
      </c>
      <c r="Q458" s="36">
        <v>0</v>
      </c>
      <c r="R458" s="17"/>
    </row>
    <row r="459" spans="1:18">
      <c r="A459" s="53">
        <f t="shared" si="11"/>
        <v>434</v>
      </c>
      <c r="B459" s="32" t="s">
        <v>858</v>
      </c>
      <c r="C459" s="95" t="s">
        <v>853</v>
      </c>
      <c r="D459" s="95" t="s">
        <v>860</v>
      </c>
      <c r="E459" s="52" t="s">
        <v>180</v>
      </c>
      <c r="F459" s="52">
        <v>5</v>
      </c>
      <c r="G459" s="36">
        <v>0.62</v>
      </c>
      <c r="H459" s="36">
        <v>0.62</v>
      </c>
      <c r="I459" s="36">
        <v>0.62</v>
      </c>
      <c r="J459" s="36">
        <v>0.62</v>
      </c>
      <c r="K459" s="36">
        <v>0.62</v>
      </c>
      <c r="L459" s="36">
        <v>0.62</v>
      </c>
      <c r="M459" s="36">
        <v>0.62</v>
      </c>
      <c r="N459" s="36">
        <v>0.62</v>
      </c>
      <c r="O459" s="36">
        <v>0.62</v>
      </c>
      <c r="P459" s="36">
        <v>0.62</v>
      </c>
      <c r="Q459" s="36">
        <v>0</v>
      </c>
      <c r="R459" s="17"/>
    </row>
    <row r="460" spans="1:18" ht="409.5">
      <c r="A460" s="53">
        <f t="shared" si="11"/>
        <v>435</v>
      </c>
      <c r="B460" s="111" t="s">
        <v>861</v>
      </c>
      <c r="C460" s="95" t="s">
        <v>853</v>
      </c>
      <c r="D460" s="53" t="s">
        <v>862</v>
      </c>
      <c r="E460" s="52" t="s">
        <v>180</v>
      </c>
      <c r="F460" s="52">
        <v>5</v>
      </c>
      <c r="G460" s="36">
        <v>1.8588</v>
      </c>
      <c r="H460" s="36">
        <v>1.8588</v>
      </c>
      <c r="I460" s="36">
        <v>1.8588</v>
      </c>
      <c r="J460" s="36">
        <v>1.8588</v>
      </c>
      <c r="K460" s="36">
        <v>1.8588</v>
      </c>
      <c r="L460" s="36">
        <v>1.8588</v>
      </c>
      <c r="M460" s="36">
        <v>1.8588</v>
      </c>
      <c r="N460" s="36">
        <v>1.8588</v>
      </c>
      <c r="O460" s="36">
        <v>1.8588</v>
      </c>
      <c r="P460" s="36">
        <v>1.8588</v>
      </c>
      <c r="Q460" s="36">
        <v>4.1263180546589204</v>
      </c>
      <c r="R460" s="17"/>
    </row>
    <row r="461" spans="1:18" ht="409.5">
      <c r="A461" s="53">
        <f t="shared" si="11"/>
        <v>436</v>
      </c>
      <c r="B461" s="111" t="s">
        <v>863</v>
      </c>
      <c r="C461" s="95" t="s">
        <v>853</v>
      </c>
      <c r="D461" s="53" t="s">
        <v>864</v>
      </c>
      <c r="E461" s="52" t="s">
        <v>180</v>
      </c>
      <c r="F461" s="52">
        <v>5</v>
      </c>
      <c r="G461" s="36">
        <v>1.5815999999999999</v>
      </c>
      <c r="H461" s="36">
        <v>1.5815999999999999</v>
      </c>
      <c r="I461" s="36">
        <v>1.5815999999999999</v>
      </c>
      <c r="J461" s="36">
        <v>1.5815999999999999</v>
      </c>
      <c r="K461" s="36">
        <v>1.5815999999999999</v>
      </c>
      <c r="L461" s="36">
        <v>1.5815999999999999</v>
      </c>
      <c r="M461" s="36">
        <v>1.5815999999999999</v>
      </c>
      <c r="N461" s="36">
        <v>1.5815999999999999</v>
      </c>
      <c r="O461" s="36">
        <v>1.5815999999999999</v>
      </c>
      <c r="P461" s="36">
        <v>1.5815999999999999</v>
      </c>
      <c r="Q461" s="36">
        <v>2.7314112291350536</v>
      </c>
      <c r="R461" s="17"/>
    </row>
    <row r="462" spans="1:18" ht="409.5">
      <c r="A462" s="53">
        <f t="shared" si="11"/>
        <v>437</v>
      </c>
      <c r="B462" s="111" t="s">
        <v>865</v>
      </c>
      <c r="C462" s="95" t="s">
        <v>853</v>
      </c>
      <c r="D462" s="53" t="s">
        <v>866</v>
      </c>
      <c r="E462" s="52" t="s">
        <v>180</v>
      </c>
      <c r="F462" s="52">
        <v>5</v>
      </c>
      <c r="G462" s="36">
        <v>2.3388</v>
      </c>
      <c r="H462" s="36">
        <v>2.3388</v>
      </c>
      <c r="I462" s="36">
        <v>2.3388</v>
      </c>
      <c r="J462" s="36">
        <v>2.3388</v>
      </c>
      <c r="K462" s="36">
        <v>2.3388</v>
      </c>
      <c r="L462" s="36">
        <v>2.3388</v>
      </c>
      <c r="M462" s="36">
        <v>2.3388</v>
      </c>
      <c r="N462" s="36">
        <v>2.3388</v>
      </c>
      <c r="O462" s="36">
        <v>2.3388</v>
      </c>
      <c r="P462" s="36">
        <v>2.3388</v>
      </c>
      <c r="Q462" s="36">
        <v>44.604070463485549</v>
      </c>
      <c r="R462" s="17"/>
    </row>
    <row r="463" spans="1:18" ht="409.5">
      <c r="A463" s="53">
        <f t="shared" si="11"/>
        <v>438</v>
      </c>
      <c r="B463" s="111" t="s">
        <v>867</v>
      </c>
      <c r="C463" s="95" t="s">
        <v>853</v>
      </c>
      <c r="D463" s="139" t="s">
        <v>868</v>
      </c>
      <c r="E463" s="52" t="s">
        <v>180</v>
      </c>
      <c r="F463" s="52">
        <v>5</v>
      </c>
      <c r="G463" s="36">
        <v>3.3479999999999999</v>
      </c>
      <c r="H463" s="36">
        <v>3.3479999999999999</v>
      </c>
      <c r="I463" s="36">
        <v>3.3479999999999999</v>
      </c>
      <c r="J463" s="36">
        <v>3.3479999999999999</v>
      </c>
      <c r="K463" s="36">
        <v>3.3479999999999999</v>
      </c>
      <c r="L463" s="36">
        <v>3.3479999999999999</v>
      </c>
      <c r="M463" s="36">
        <v>3.3479999999999999</v>
      </c>
      <c r="N463" s="36">
        <v>3.3479999999999999</v>
      </c>
      <c r="O463" s="36">
        <v>3.3479999999999999</v>
      </c>
      <c r="P463" s="36">
        <v>3.3479999999999999</v>
      </c>
      <c r="Q463" s="36">
        <v>1.1379928315412187</v>
      </c>
      <c r="R463" s="17"/>
    </row>
    <row r="464" spans="1:18" ht="409.5">
      <c r="A464" s="53">
        <f t="shared" si="11"/>
        <v>439</v>
      </c>
      <c r="B464" s="111" t="s">
        <v>869</v>
      </c>
      <c r="C464" s="95" t="s">
        <v>853</v>
      </c>
      <c r="D464" s="139" t="s">
        <v>870</v>
      </c>
      <c r="E464" s="52" t="s">
        <v>180</v>
      </c>
      <c r="F464" s="52">
        <v>5</v>
      </c>
      <c r="G464" s="36">
        <v>2.1903999999999999</v>
      </c>
      <c r="H464" s="36">
        <v>2.1903999999999999</v>
      </c>
      <c r="I464" s="36">
        <v>2.1903999999999999</v>
      </c>
      <c r="J464" s="36">
        <v>2.1903999999999999</v>
      </c>
      <c r="K464" s="36">
        <v>2.1903999999999999</v>
      </c>
      <c r="L464" s="36">
        <v>2.1903999999999999</v>
      </c>
      <c r="M464" s="36">
        <v>2.1903999999999999</v>
      </c>
      <c r="N464" s="36">
        <v>2.1903999999999999</v>
      </c>
      <c r="O464" s="36">
        <v>2.1903999999999999</v>
      </c>
      <c r="P464" s="36">
        <v>2.1903999999999999</v>
      </c>
      <c r="Q464" s="36">
        <v>0.74415631848064279</v>
      </c>
      <c r="R464" s="17"/>
    </row>
    <row r="465" spans="1:18" ht="127.5">
      <c r="A465" s="53">
        <f t="shared" si="11"/>
        <v>440</v>
      </c>
      <c r="B465" s="111" t="s">
        <v>871</v>
      </c>
      <c r="C465" s="95" t="s">
        <v>853</v>
      </c>
      <c r="D465" s="139" t="s">
        <v>872</v>
      </c>
      <c r="E465" s="52" t="s">
        <v>180</v>
      </c>
      <c r="F465" s="52">
        <v>5</v>
      </c>
      <c r="G465" s="36">
        <v>0.77759999999999996</v>
      </c>
      <c r="H465" s="36">
        <v>0.77759999999999996</v>
      </c>
      <c r="I465" s="36">
        <v>0.77759999999999996</v>
      </c>
      <c r="J465" s="36">
        <v>0.77759999999999996</v>
      </c>
      <c r="K465" s="36">
        <v>0.77759999999999996</v>
      </c>
      <c r="L465" s="36">
        <v>0.77759999999999996</v>
      </c>
      <c r="M465" s="36">
        <v>0.77759999999999996</v>
      </c>
      <c r="N465" s="36">
        <v>0.77759999999999996</v>
      </c>
      <c r="O465" s="36">
        <v>0.77759999999999996</v>
      </c>
      <c r="P465" s="36">
        <v>0.77759999999999996</v>
      </c>
      <c r="Q465" s="36">
        <v>0</v>
      </c>
      <c r="R465" s="17"/>
    </row>
    <row r="466" spans="1:18" ht="409.5">
      <c r="A466" s="53">
        <f t="shared" si="11"/>
        <v>441</v>
      </c>
      <c r="B466" s="111" t="s">
        <v>873</v>
      </c>
      <c r="C466" s="95" t="s">
        <v>853</v>
      </c>
      <c r="D466" s="139" t="s">
        <v>874</v>
      </c>
      <c r="E466" s="52" t="s">
        <v>180</v>
      </c>
      <c r="F466" s="52">
        <v>5</v>
      </c>
      <c r="G466" s="36">
        <v>3.1871999999999998</v>
      </c>
      <c r="H466" s="36">
        <v>3.1871999999999998</v>
      </c>
      <c r="I466" s="36">
        <v>3.1871999999999998</v>
      </c>
      <c r="J466" s="36">
        <v>3.1871999999999998</v>
      </c>
      <c r="K466" s="36">
        <v>3.1871999999999998</v>
      </c>
      <c r="L466" s="36">
        <v>3.1871999999999998</v>
      </c>
      <c r="M466" s="36">
        <v>3.1871999999999998</v>
      </c>
      <c r="N466" s="36">
        <v>3.1871999999999998</v>
      </c>
      <c r="O466" s="36">
        <v>3.1871999999999998</v>
      </c>
      <c r="P466" s="36">
        <v>3.1871999999999998</v>
      </c>
      <c r="Q466" s="36">
        <v>13.927585341365464</v>
      </c>
      <c r="R466" s="17"/>
    </row>
    <row r="467" spans="1:18">
      <c r="A467" s="53">
        <f t="shared" si="11"/>
        <v>442</v>
      </c>
      <c r="B467" s="113" t="s">
        <v>875</v>
      </c>
      <c r="C467" s="97" t="s">
        <v>853</v>
      </c>
      <c r="D467" s="136" t="s">
        <v>876</v>
      </c>
      <c r="E467" s="82" t="s">
        <v>180</v>
      </c>
      <c r="F467" s="82">
        <v>5</v>
      </c>
      <c r="G467" s="43">
        <v>1.0007999999999999</v>
      </c>
      <c r="H467" s="43">
        <v>1.0007999999999999</v>
      </c>
      <c r="I467" s="43">
        <v>1.0007999999999999</v>
      </c>
      <c r="J467" s="43">
        <v>1.0007999999999999</v>
      </c>
      <c r="K467" s="43">
        <v>1.0007999999999999</v>
      </c>
      <c r="L467" s="43">
        <v>1.0007999999999999</v>
      </c>
      <c r="M467" s="43">
        <v>1.0007999999999999</v>
      </c>
      <c r="N467" s="43">
        <v>1.0007999999999999</v>
      </c>
      <c r="O467" s="43">
        <v>1.0007999999999999</v>
      </c>
      <c r="P467" s="43">
        <v>1.0007999999999999</v>
      </c>
      <c r="Q467" s="43">
        <v>0.61020627942090844</v>
      </c>
      <c r="R467" s="77"/>
    </row>
    <row r="468" spans="1:18" ht="409.5">
      <c r="A468" s="53">
        <f t="shared" si="11"/>
        <v>443</v>
      </c>
      <c r="B468" s="91" t="s">
        <v>877</v>
      </c>
      <c r="C468" s="89" t="s">
        <v>853</v>
      </c>
      <c r="D468" s="154" t="s">
        <v>878</v>
      </c>
      <c r="E468" s="23" t="s">
        <v>180</v>
      </c>
      <c r="F468" s="23">
        <v>20</v>
      </c>
      <c r="G468" s="24"/>
      <c r="H468" s="24"/>
      <c r="I468" s="24"/>
      <c r="J468" s="24">
        <v>1.82</v>
      </c>
      <c r="K468" s="24">
        <v>1.82</v>
      </c>
      <c r="L468" s="24">
        <v>1.82</v>
      </c>
      <c r="M468" s="24">
        <v>1.82</v>
      </c>
      <c r="N468" s="24">
        <v>1.82</v>
      </c>
      <c r="O468" s="24">
        <v>1.82</v>
      </c>
      <c r="P468" s="24">
        <v>1.82</v>
      </c>
      <c r="Q468" s="24">
        <v>7.0019426580921769</v>
      </c>
      <c r="R468" s="26" t="s">
        <v>44</v>
      </c>
    </row>
    <row r="469" spans="1:18" ht="409.5">
      <c r="A469" s="53">
        <f t="shared" si="11"/>
        <v>444</v>
      </c>
      <c r="B469" s="157" t="s">
        <v>879</v>
      </c>
      <c r="C469" s="87" t="s">
        <v>853</v>
      </c>
      <c r="D469" s="21" t="s">
        <v>880</v>
      </c>
      <c r="E469" s="64" t="s">
        <v>180</v>
      </c>
      <c r="F469" s="64">
        <v>5</v>
      </c>
      <c r="G469" s="24">
        <v>4.4184000000000001</v>
      </c>
      <c r="H469" s="24">
        <v>4.4184000000000001</v>
      </c>
      <c r="I469" s="24">
        <v>4.4184000000000001</v>
      </c>
      <c r="J469" s="24">
        <v>4.4184000000000001</v>
      </c>
      <c r="K469" s="24">
        <v>4.4184000000000001</v>
      </c>
      <c r="L469" s="24">
        <v>4.4184000000000001</v>
      </c>
      <c r="M469" s="24">
        <v>4.4184000000000001</v>
      </c>
      <c r="N469" s="24">
        <v>4.4184000000000001</v>
      </c>
      <c r="O469" s="24">
        <v>4.4184000000000001</v>
      </c>
      <c r="P469" s="24">
        <v>4.4184000000000001</v>
      </c>
      <c r="Q469" s="24">
        <v>4.752851711026616</v>
      </c>
      <c r="R469" s="51"/>
    </row>
    <row r="470" spans="1:18" ht="409.5">
      <c r="A470" s="53">
        <f t="shared" si="11"/>
        <v>445</v>
      </c>
      <c r="B470" s="157" t="s">
        <v>881</v>
      </c>
      <c r="C470" s="87" t="s">
        <v>853</v>
      </c>
      <c r="D470" s="21" t="s">
        <v>882</v>
      </c>
      <c r="E470" s="64" t="s">
        <v>180</v>
      </c>
      <c r="F470" s="64">
        <v>5</v>
      </c>
      <c r="G470" s="24">
        <v>3.5808</v>
      </c>
      <c r="H470" s="24">
        <v>3.5808</v>
      </c>
      <c r="I470" s="24">
        <v>3.5808</v>
      </c>
      <c r="J470" s="24">
        <v>3.5808</v>
      </c>
      <c r="K470" s="24">
        <v>3.5808</v>
      </c>
      <c r="L470" s="24">
        <v>3.5808</v>
      </c>
      <c r="M470" s="24">
        <v>3.5808</v>
      </c>
      <c r="N470" s="24">
        <v>3.5808</v>
      </c>
      <c r="O470" s="24">
        <v>3.5808</v>
      </c>
      <c r="P470" s="24">
        <v>3.5808</v>
      </c>
      <c r="Q470" s="24">
        <v>7.252569258266309</v>
      </c>
      <c r="R470" s="51"/>
    </row>
    <row r="471" spans="1:18" ht="25.5">
      <c r="A471" s="53">
        <f t="shared" si="11"/>
        <v>446</v>
      </c>
      <c r="B471" s="65" t="s">
        <v>494</v>
      </c>
      <c r="C471" s="101" t="s">
        <v>490</v>
      </c>
      <c r="D471" s="101" t="s">
        <v>883</v>
      </c>
      <c r="E471" s="66" t="s">
        <v>180</v>
      </c>
      <c r="F471" s="66">
        <v>5</v>
      </c>
      <c r="G471" s="102">
        <v>0.21</v>
      </c>
      <c r="H471" s="102">
        <v>0.21</v>
      </c>
      <c r="I471" s="102">
        <v>0.21</v>
      </c>
      <c r="J471" s="102">
        <v>0.21</v>
      </c>
      <c r="K471" s="102">
        <v>0.21</v>
      </c>
      <c r="L471" s="102">
        <v>0.21</v>
      </c>
      <c r="M471" s="102">
        <v>0.21</v>
      </c>
      <c r="N471" s="102">
        <v>0.21</v>
      </c>
      <c r="O471" s="102">
        <v>0.21</v>
      </c>
      <c r="P471" s="102">
        <v>0.21</v>
      </c>
      <c r="Q471" s="102">
        <v>0</v>
      </c>
      <c r="R471" s="96"/>
    </row>
    <row r="472" spans="1:18" ht="409.5">
      <c r="A472" s="53">
        <f t="shared" si="11"/>
        <v>447</v>
      </c>
      <c r="B472" s="111" t="s">
        <v>500</v>
      </c>
      <c r="C472" s="95" t="s">
        <v>490</v>
      </c>
      <c r="D472" s="139" t="s">
        <v>884</v>
      </c>
      <c r="E472" s="52" t="s">
        <v>180</v>
      </c>
      <c r="F472" s="53">
        <v>20</v>
      </c>
      <c r="G472" s="36"/>
      <c r="H472" s="18"/>
      <c r="I472" s="18"/>
      <c r="J472" s="18"/>
      <c r="K472" s="18"/>
      <c r="L472" s="18"/>
      <c r="M472" s="36"/>
      <c r="N472" s="36"/>
      <c r="O472" s="36"/>
      <c r="P472" s="36">
        <v>1.7</v>
      </c>
      <c r="Q472" s="36">
        <v>8.3000000000000007</v>
      </c>
      <c r="R472" s="17"/>
    </row>
    <row r="473" spans="1:18" ht="409.5">
      <c r="A473" s="53">
        <f t="shared" si="11"/>
        <v>448</v>
      </c>
      <c r="B473" s="111" t="s">
        <v>885</v>
      </c>
      <c r="C473" s="95" t="s">
        <v>490</v>
      </c>
      <c r="D473" s="139" t="s">
        <v>886</v>
      </c>
      <c r="E473" s="52" t="s">
        <v>180</v>
      </c>
      <c r="F473" s="53">
        <v>20</v>
      </c>
      <c r="G473" s="36"/>
      <c r="H473" s="18"/>
      <c r="I473" s="18"/>
      <c r="J473" s="18"/>
      <c r="K473" s="18"/>
      <c r="L473" s="18"/>
      <c r="M473" s="36"/>
      <c r="N473" s="36"/>
      <c r="O473" s="36"/>
      <c r="P473" s="36">
        <v>5.2392000000000003</v>
      </c>
      <c r="Q473" s="36">
        <v>0</v>
      </c>
      <c r="R473" s="17"/>
    </row>
    <row r="474" spans="1:18">
      <c r="A474" s="53">
        <f t="shared" si="11"/>
        <v>449</v>
      </c>
      <c r="B474" s="111" t="s">
        <v>564</v>
      </c>
      <c r="C474" s="95" t="s">
        <v>490</v>
      </c>
      <c r="D474" s="139" t="s">
        <v>887</v>
      </c>
      <c r="E474" s="52" t="s">
        <v>180</v>
      </c>
      <c r="F474" s="53">
        <v>5</v>
      </c>
      <c r="G474" s="36">
        <v>5.8823999999999996</v>
      </c>
      <c r="H474" s="36">
        <v>5.8823999999999996</v>
      </c>
      <c r="I474" s="36">
        <v>5.8823999999999996</v>
      </c>
      <c r="J474" s="36">
        <v>5.8823999999999996</v>
      </c>
      <c r="K474" s="36">
        <v>5.8823999999999996</v>
      </c>
      <c r="L474" s="36">
        <v>5.8823999999999996</v>
      </c>
      <c r="M474" s="36">
        <v>5.8823999999999996</v>
      </c>
      <c r="N474" s="36">
        <v>5.8823999999999996</v>
      </c>
      <c r="O474" s="36">
        <v>5.8823999999999996</v>
      </c>
      <c r="P474" s="36">
        <v>5.8823999999999996</v>
      </c>
      <c r="Q474" s="36">
        <v>0</v>
      </c>
      <c r="R474" s="17"/>
    </row>
    <row r="475" spans="1:18" ht="25.5">
      <c r="A475" s="53">
        <f t="shared" si="11"/>
        <v>450</v>
      </c>
      <c r="B475" s="32" t="s">
        <v>888</v>
      </c>
      <c r="C475" s="52" t="s">
        <v>889</v>
      </c>
      <c r="D475" s="52" t="s">
        <v>890</v>
      </c>
      <c r="E475" s="52" t="s">
        <v>180</v>
      </c>
      <c r="F475" s="52">
        <v>5</v>
      </c>
      <c r="G475" s="54">
        <v>0.46</v>
      </c>
      <c r="H475" s="54">
        <v>0.46</v>
      </c>
      <c r="I475" s="54">
        <v>0.46</v>
      </c>
      <c r="J475" s="54">
        <v>0.46</v>
      </c>
      <c r="K475" s="54">
        <v>0.46</v>
      </c>
      <c r="L475" s="54">
        <v>0.46</v>
      </c>
      <c r="M475" s="54">
        <v>0.46</v>
      </c>
      <c r="N475" s="54">
        <v>0.46</v>
      </c>
      <c r="O475" s="54">
        <v>0.46</v>
      </c>
      <c r="P475" s="54">
        <v>0.46</v>
      </c>
      <c r="Q475" s="54">
        <v>0</v>
      </c>
      <c r="R475" s="17"/>
    </row>
    <row r="476" spans="1:18">
      <c r="A476" s="53">
        <f t="shared" si="11"/>
        <v>451</v>
      </c>
      <c r="B476" s="32" t="s">
        <v>891</v>
      </c>
      <c r="C476" s="52" t="s">
        <v>889</v>
      </c>
      <c r="D476" s="52" t="s">
        <v>892</v>
      </c>
      <c r="E476" s="52" t="s">
        <v>180</v>
      </c>
      <c r="F476" s="52">
        <v>5</v>
      </c>
      <c r="G476" s="54">
        <v>1.67</v>
      </c>
      <c r="H476" s="54">
        <v>1.67</v>
      </c>
      <c r="I476" s="54">
        <v>1.67</v>
      </c>
      <c r="J476" s="54">
        <v>1.67</v>
      </c>
      <c r="K476" s="54">
        <v>1.67</v>
      </c>
      <c r="L476" s="54">
        <v>1.67</v>
      </c>
      <c r="M476" s="54">
        <v>1.67</v>
      </c>
      <c r="N476" s="54">
        <v>1.67</v>
      </c>
      <c r="O476" s="54">
        <v>1.67</v>
      </c>
      <c r="P476" s="54">
        <v>1.67</v>
      </c>
      <c r="Q476" s="54">
        <v>0</v>
      </c>
      <c r="R476" s="17"/>
    </row>
    <row r="477" spans="1:18">
      <c r="A477" s="53">
        <f t="shared" si="11"/>
        <v>452</v>
      </c>
      <c r="B477" s="32" t="s">
        <v>893</v>
      </c>
      <c r="C477" s="52" t="s">
        <v>889</v>
      </c>
      <c r="D477" s="52" t="s">
        <v>894</v>
      </c>
      <c r="E477" s="52" t="s">
        <v>180</v>
      </c>
      <c r="F477" s="52">
        <v>5</v>
      </c>
      <c r="G477" s="54">
        <v>0.63</v>
      </c>
      <c r="H477" s="54">
        <v>0.63</v>
      </c>
      <c r="I477" s="54">
        <v>0.63</v>
      </c>
      <c r="J477" s="54">
        <v>0.63</v>
      </c>
      <c r="K477" s="54">
        <v>0.63</v>
      </c>
      <c r="L477" s="54">
        <v>0.63</v>
      </c>
      <c r="M477" s="54">
        <v>0.63</v>
      </c>
      <c r="N477" s="54">
        <v>0.63</v>
      </c>
      <c r="O477" s="54">
        <v>0.63</v>
      </c>
      <c r="P477" s="54">
        <v>0.63</v>
      </c>
      <c r="Q477" s="54">
        <v>0</v>
      </c>
      <c r="R477" s="17"/>
    </row>
    <row r="478" spans="1:18" ht="38.25">
      <c r="A478" s="53">
        <f t="shared" si="11"/>
        <v>453</v>
      </c>
      <c r="B478" s="32" t="s">
        <v>895</v>
      </c>
      <c r="C478" s="53" t="s">
        <v>889</v>
      </c>
      <c r="D478" s="53" t="s">
        <v>896</v>
      </c>
      <c r="E478" s="53" t="s">
        <v>180</v>
      </c>
      <c r="F478" s="53">
        <v>5</v>
      </c>
      <c r="G478" s="54">
        <v>2.59</v>
      </c>
      <c r="H478" s="54">
        <v>2.59</v>
      </c>
      <c r="I478" s="54">
        <v>2.59</v>
      </c>
      <c r="J478" s="54">
        <v>2.59</v>
      </c>
      <c r="K478" s="54">
        <v>2.59</v>
      </c>
      <c r="L478" s="54">
        <v>2.59</v>
      </c>
      <c r="M478" s="54">
        <v>2.59</v>
      </c>
      <c r="N478" s="54">
        <v>2.59</v>
      </c>
      <c r="O478" s="54">
        <v>2.59</v>
      </c>
      <c r="P478" s="54">
        <v>2.59</v>
      </c>
      <c r="Q478" s="54">
        <v>0</v>
      </c>
      <c r="R478" s="17"/>
    </row>
    <row r="479" spans="1:18" ht="63.75">
      <c r="A479" s="53">
        <f t="shared" si="11"/>
        <v>454</v>
      </c>
      <c r="B479" s="32" t="s">
        <v>897</v>
      </c>
      <c r="C479" s="52" t="s">
        <v>889</v>
      </c>
      <c r="D479" s="52" t="s">
        <v>898</v>
      </c>
      <c r="E479" s="52" t="s">
        <v>180</v>
      </c>
      <c r="F479" s="52">
        <v>5</v>
      </c>
      <c r="G479" s="54">
        <v>1.37</v>
      </c>
      <c r="H479" s="54">
        <v>1.37</v>
      </c>
      <c r="I479" s="54">
        <v>1.37</v>
      </c>
      <c r="J479" s="54">
        <v>1.37</v>
      </c>
      <c r="K479" s="54">
        <v>1.37</v>
      </c>
      <c r="L479" s="54">
        <v>1.37</v>
      </c>
      <c r="M479" s="54">
        <v>1.37</v>
      </c>
      <c r="N479" s="54">
        <v>1.37</v>
      </c>
      <c r="O479" s="54">
        <v>1.37</v>
      </c>
      <c r="P479" s="54">
        <v>1.37</v>
      </c>
      <c r="Q479" s="54">
        <v>0</v>
      </c>
      <c r="R479" s="17"/>
    </row>
    <row r="480" spans="1:18" ht="38.25">
      <c r="A480" s="53">
        <f t="shared" si="11"/>
        <v>455</v>
      </c>
      <c r="B480" s="32" t="s">
        <v>895</v>
      </c>
      <c r="C480" s="53" t="s">
        <v>889</v>
      </c>
      <c r="D480" s="53" t="s">
        <v>899</v>
      </c>
      <c r="E480" s="53" t="s">
        <v>180</v>
      </c>
      <c r="F480" s="53">
        <v>5</v>
      </c>
      <c r="G480" s="54">
        <v>2.87</v>
      </c>
      <c r="H480" s="54">
        <v>2.87</v>
      </c>
      <c r="I480" s="54">
        <v>2.87</v>
      </c>
      <c r="J480" s="54">
        <v>2.87</v>
      </c>
      <c r="K480" s="54">
        <v>2.87</v>
      </c>
      <c r="L480" s="54">
        <v>2.87</v>
      </c>
      <c r="M480" s="54">
        <v>2.87</v>
      </c>
      <c r="N480" s="54">
        <v>2.87</v>
      </c>
      <c r="O480" s="54">
        <v>2.87</v>
      </c>
      <c r="P480" s="54">
        <v>2.87</v>
      </c>
      <c r="Q480" s="54">
        <v>0</v>
      </c>
      <c r="R480" s="17"/>
    </row>
    <row r="481" spans="1:18" ht="25.5">
      <c r="A481" s="53">
        <f t="shared" si="11"/>
        <v>456</v>
      </c>
      <c r="B481" s="32" t="s">
        <v>900</v>
      </c>
      <c r="C481" s="95" t="s">
        <v>889</v>
      </c>
      <c r="D481" s="38" t="s">
        <v>901</v>
      </c>
      <c r="E481" s="95" t="s">
        <v>180</v>
      </c>
      <c r="F481" s="95">
        <v>5</v>
      </c>
      <c r="G481" s="55">
        <v>0.61</v>
      </c>
      <c r="H481" s="55">
        <v>0.61</v>
      </c>
      <c r="I481" s="55">
        <v>0.61</v>
      </c>
      <c r="J481" s="55">
        <v>0.61</v>
      </c>
      <c r="K481" s="55">
        <v>0.61</v>
      </c>
      <c r="L481" s="55">
        <v>0.61</v>
      </c>
      <c r="M481" s="55">
        <v>0.61</v>
      </c>
      <c r="N481" s="55">
        <v>0.61</v>
      </c>
      <c r="O481" s="55">
        <v>0.61</v>
      </c>
      <c r="P481" s="55">
        <v>0.61</v>
      </c>
      <c r="Q481" s="55">
        <v>0</v>
      </c>
      <c r="R481" s="17"/>
    </row>
    <row r="482" spans="1:18" ht="63.75">
      <c r="A482" s="53">
        <f t="shared" si="11"/>
        <v>457</v>
      </c>
      <c r="B482" s="32" t="s">
        <v>902</v>
      </c>
      <c r="C482" s="52" t="s">
        <v>889</v>
      </c>
      <c r="D482" s="52" t="s">
        <v>903</v>
      </c>
      <c r="E482" s="52" t="s">
        <v>180</v>
      </c>
      <c r="F482" s="52">
        <v>5</v>
      </c>
      <c r="G482" s="55">
        <v>0.83</v>
      </c>
      <c r="H482" s="55">
        <v>0.83</v>
      </c>
      <c r="I482" s="55">
        <v>0.83</v>
      </c>
      <c r="J482" s="55">
        <v>0.83</v>
      </c>
      <c r="K482" s="55">
        <v>0.83</v>
      </c>
      <c r="L482" s="55">
        <v>0.83</v>
      </c>
      <c r="M482" s="55">
        <v>0.83</v>
      </c>
      <c r="N482" s="55">
        <v>0.83</v>
      </c>
      <c r="O482" s="55">
        <v>0.83</v>
      </c>
      <c r="P482" s="55">
        <v>0.83</v>
      </c>
      <c r="Q482" s="55">
        <v>0</v>
      </c>
      <c r="R482" s="17"/>
    </row>
    <row r="483" spans="1:18">
      <c r="A483" s="53">
        <f t="shared" si="11"/>
        <v>458</v>
      </c>
      <c r="B483" s="32" t="s">
        <v>904</v>
      </c>
      <c r="C483" s="95" t="s">
        <v>889</v>
      </c>
      <c r="D483" s="138" t="s">
        <v>905</v>
      </c>
      <c r="E483" s="95" t="s">
        <v>180</v>
      </c>
      <c r="F483" s="95">
        <v>5</v>
      </c>
      <c r="G483" s="148">
        <v>0.06</v>
      </c>
      <c r="H483" s="148">
        <v>0.06</v>
      </c>
      <c r="I483" s="148">
        <v>0.06</v>
      </c>
      <c r="J483" s="148">
        <v>0.06</v>
      </c>
      <c r="K483" s="148">
        <v>0.06</v>
      </c>
      <c r="L483" s="148">
        <v>0.06</v>
      </c>
      <c r="M483" s="148">
        <v>0.06</v>
      </c>
      <c r="N483" s="148">
        <v>0.06</v>
      </c>
      <c r="O483" s="148">
        <v>0.06</v>
      </c>
      <c r="P483" s="148">
        <v>0.06</v>
      </c>
      <c r="Q483" s="148">
        <v>0</v>
      </c>
      <c r="R483" s="17"/>
    </row>
    <row r="484" spans="1:18" ht="38.25">
      <c r="A484" s="53">
        <f t="shared" si="11"/>
        <v>459</v>
      </c>
      <c r="B484" s="32" t="s">
        <v>906</v>
      </c>
      <c r="C484" s="52" t="s">
        <v>889</v>
      </c>
      <c r="D484" s="52" t="s">
        <v>907</v>
      </c>
      <c r="E484" s="52" t="s">
        <v>180</v>
      </c>
      <c r="F484" s="52">
        <v>5</v>
      </c>
      <c r="G484" s="55">
        <v>0.47</v>
      </c>
      <c r="H484" s="55">
        <v>0.47</v>
      </c>
      <c r="I484" s="55">
        <v>0.47</v>
      </c>
      <c r="J484" s="55">
        <v>0.47</v>
      </c>
      <c r="K484" s="55">
        <v>0.47</v>
      </c>
      <c r="L484" s="55">
        <v>0.47</v>
      </c>
      <c r="M484" s="55">
        <v>0.47</v>
      </c>
      <c r="N484" s="55">
        <v>0.47</v>
      </c>
      <c r="O484" s="55">
        <v>0.47</v>
      </c>
      <c r="P484" s="55">
        <v>0.47</v>
      </c>
      <c r="Q484" s="55">
        <v>0</v>
      </c>
      <c r="R484" s="17"/>
    </row>
    <row r="485" spans="1:18">
      <c r="A485" s="53">
        <f t="shared" si="11"/>
        <v>460</v>
      </c>
      <c r="B485" s="32" t="s">
        <v>908</v>
      </c>
      <c r="C485" s="52" t="s">
        <v>889</v>
      </c>
      <c r="D485" s="52" t="s">
        <v>909</v>
      </c>
      <c r="E485" s="52" t="s">
        <v>180</v>
      </c>
      <c r="F485" s="52">
        <v>5</v>
      </c>
      <c r="G485" s="148">
        <v>0.14000000000000001</v>
      </c>
      <c r="H485" s="148">
        <v>0.14000000000000001</v>
      </c>
      <c r="I485" s="148">
        <v>0.14000000000000001</v>
      </c>
      <c r="J485" s="148">
        <v>0.14000000000000001</v>
      </c>
      <c r="K485" s="148">
        <v>0.14000000000000001</v>
      </c>
      <c r="L485" s="148">
        <v>0.14000000000000001</v>
      </c>
      <c r="M485" s="148">
        <v>0.14000000000000001</v>
      </c>
      <c r="N485" s="148">
        <v>0.14000000000000001</v>
      </c>
      <c r="O485" s="148">
        <v>0.14000000000000001</v>
      </c>
      <c r="P485" s="148">
        <v>0.14000000000000001</v>
      </c>
      <c r="Q485" s="148">
        <v>100</v>
      </c>
      <c r="R485" s="17"/>
    </row>
    <row r="486" spans="1:18">
      <c r="A486" s="53">
        <f t="shared" si="11"/>
        <v>461</v>
      </c>
      <c r="B486" s="32" t="s">
        <v>908</v>
      </c>
      <c r="C486" s="52" t="s">
        <v>889</v>
      </c>
      <c r="D486" s="52" t="s">
        <v>910</v>
      </c>
      <c r="E486" s="52" t="s">
        <v>180</v>
      </c>
      <c r="F486" s="52">
        <v>5</v>
      </c>
      <c r="G486" s="148">
        <v>0.09</v>
      </c>
      <c r="H486" s="148">
        <v>0.09</v>
      </c>
      <c r="I486" s="148">
        <v>0.09</v>
      </c>
      <c r="J486" s="148">
        <v>0.09</v>
      </c>
      <c r="K486" s="148">
        <v>0.09</v>
      </c>
      <c r="L486" s="148">
        <v>0.09</v>
      </c>
      <c r="M486" s="148">
        <v>0.09</v>
      </c>
      <c r="N486" s="148">
        <v>0.09</v>
      </c>
      <c r="O486" s="148">
        <v>0.09</v>
      </c>
      <c r="P486" s="148">
        <v>0.09</v>
      </c>
      <c r="Q486" s="148">
        <v>100</v>
      </c>
      <c r="R486" s="17"/>
    </row>
    <row r="487" spans="1:18" ht="25.5">
      <c r="A487" s="53">
        <f t="shared" si="11"/>
        <v>462</v>
      </c>
      <c r="B487" s="32" t="s">
        <v>911</v>
      </c>
      <c r="C487" s="52" t="s">
        <v>889</v>
      </c>
      <c r="D487" s="52" t="s">
        <v>912</v>
      </c>
      <c r="E487" s="52" t="s">
        <v>180</v>
      </c>
      <c r="F487" s="52">
        <v>5</v>
      </c>
      <c r="G487" s="148">
        <v>1.39</v>
      </c>
      <c r="H487" s="148">
        <v>1.39</v>
      </c>
      <c r="I487" s="148">
        <v>1.39</v>
      </c>
      <c r="J487" s="148">
        <v>1.39</v>
      </c>
      <c r="K487" s="148">
        <v>1.39</v>
      </c>
      <c r="L487" s="148">
        <v>1.39</v>
      </c>
      <c r="M487" s="148">
        <v>1.39</v>
      </c>
      <c r="N487" s="148">
        <v>1.39</v>
      </c>
      <c r="O487" s="148">
        <v>1.39</v>
      </c>
      <c r="P487" s="148">
        <v>1.39</v>
      </c>
      <c r="Q487" s="148">
        <v>93.52</v>
      </c>
      <c r="R487" s="17"/>
    </row>
    <row r="488" spans="1:18" ht="38.25">
      <c r="A488" s="53">
        <f t="shared" si="11"/>
        <v>463</v>
      </c>
      <c r="B488" s="32" t="s">
        <v>913</v>
      </c>
      <c r="C488" s="52" t="s">
        <v>889</v>
      </c>
      <c r="D488" s="52" t="s">
        <v>914</v>
      </c>
      <c r="E488" s="52" t="s">
        <v>180</v>
      </c>
      <c r="F488" s="52">
        <v>5</v>
      </c>
      <c r="G488" s="55">
        <v>0.25</v>
      </c>
      <c r="H488" s="55">
        <v>0.25</v>
      </c>
      <c r="I488" s="55">
        <v>0.25</v>
      </c>
      <c r="J488" s="55">
        <v>0.25</v>
      </c>
      <c r="K488" s="55">
        <v>0.25</v>
      </c>
      <c r="L488" s="55">
        <v>0.25</v>
      </c>
      <c r="M488" s="55">
        <v>0.25</v>
      </c>
      <c r="N488" s="55">
        <v>0.25</v>
      </c>
      <c r="O488" s="55">
        <v>0.25</v>
      </c>
      <c r="P488" s="55">
        <v>0.25</v>
      </c>
      <c r="Q488" s="55">
        <v>0</v>
      </c>
      <c r="R488" s="17"/>
    </row>
    <row r="489" spans="1:18">
      <c r="A489" s="53">
        <f t="shared" si="11"/>
        <v>464</v>
      </c>
      <c r="B489" s="32" t="s">
        <v>915</v>
      </c>
      <c r="C489" s="52" t="s">
        <v>889</v>
      </c>
      <c r="D489" s="52" t="s">
        <v>916</v>
      </c>
      <c r="E489" s="52" t="s">
        <v>180</v>
      </c>
      <c r="F489" s="52">
        <v>5</v>
      </c>
      <c r="G489" s="55">
        <v>0.14000000000000001</v>
      </c>
      <c r="H489" s="55">
        <v>0.14000000000000001</v>
      </c>
      <c r="I489" s="55">
        <v>0.14000000000000001</v>
      </c>
      <c r="J489" s="55">
        <v>0.14000000000000001</v>
      </c>
      <c r="K489" s="55">
        <v>0.14000000000000001</v>
      </c>
      <c r="L489" s="55">
        <v>0.14000000000000001</v>
      </c>
      <c r="M489" s="55">
        <v>0.14000000000000001</v>
      </c>
      <c r="N489" s="55">
        <v>0.14000000000000001</v>
      </c>
      <c r="O489" s="55">
        <v>0.14000000000000001</v>
      </c>
      <c r="P489" s="55">
        <v>0.14000000000000001</v>
      </c>
      <c r="Q489" s="55">
        <v>100</v>
      </c>
      <c r="R489" s="17"/>
    </row>
    <row r="490" spans="1:18">
      <c r="A490" s="53">
        <f t="shared" si="11"/>
        <v>465</v>
      </c>
      <c r="B490" s="32" t="s">
        <v>915</v>
      </c>
      <c r="C490" s="52" t="s">
        <v>889</v>
      </c>
      <c r="D490" s="52" t="s">
        <v>917</v>
      </c>
      <c r="E490" s="52" t="s">
        <v>180</v>
      </c>
      <c r="F490" s="52">
        <v>5</v>
      </c>
      <c r="G490" s="55">
        <v>0.16</v>
      </c>
      <c r="H490" s="55">
        <v>0.16</v>
      </c>
      <c r="I490" s="55">
        <v>0.16</v>
      </c>
      <c r="J490" s="55">
        <v>0.16</v>
      </c>
      <c r="K490" s="55">
        <v>0.16</v>
      </c>
      <c r="L490" s="55">
        <v>0.16</v>
      </c>
      <c r="M490" s="55">
        <v>0.16</v>
      </c>
      <c r="N490" s="55">
        <v>0.16</v>
      </c>
      <c r="O490" s="55">
        <v>0.16</v>
      </c>
      <c r="P490" s="55">
        <v>0.16</v>
      </c>
      <c r="Q490" s="55">
        <v>100</v>
      </c>
      <c r="R490" s="17"/>
    </row>
    <row r="491" spans="1:18">
      <c r="A491" s="53">
        <f t="shared" si="11"/>
        <v>466</v>
      </c>
      <c r="B491" s="32" t="s">
        <v>918</v>
      </c>
      <c r="C491" s="52" t="s">
        <v>889</v>
      </c>
      <c r="D491" s="52" t="s">
        <v>919</v>
      </c>
      <c r="E491" s="52" t="s">
        <v>180</v>
      </c>
      <c r="F491" s="52">
        <v>5</v>
      </c>
      <c r="G491" s="55">
        <v>0.18</v>
      </c>
      <c r="H491" s="55">
        <v>0.18</v>
      </c>
      <c r="I491" s="55">
        <v>0.18</v>
      </c>
      <c r="J491" s="55">
        <v>0.18</v>
      </c>
      <c r="K491" s="55">
        <v>0.18</v>
      </c>
      <c r="L491" s="55">
        <v>0.18</v>
      </c>
      <c r="M491" s="55">
        <v>0.18</v>
      </c>
      <c r="N491" s="55">
        <v>0.18</v>
      </c>
      <c r="O491" s="55">
        <v>0.18</v>
      </c>
      <c r="P491" s="55">
        <v>0.18</v>
      </c>
      <c r="Q491" s="55">
        <v>0</v>
      </c>
      <c r="R491" s="17"/>
    </row>
    <row r="492" spans="1:18" ht="409.5">
      <c r="A492" s="53">
        <f t="shared" si="11"/>
        <v>467</v>
      </c>
      <c r="B492" s="111" t="s">
        <v>920</v>
      </c>
      <c r="C492" s="52" t="s">
        <v>889</v>
      </c>
      <c r="D492" s="139" t="s">
        <v>921</v>
      </c>
      <c r="E492" s="52" t="s">
        <v>180</v>
      </c>
      <c r="F492" s="53">
        <v>20</v>
      </c>
      <c r="G492" s="36"/>
      <c r="H492" s="18"/>
      <c r="I492" s="18"/>
      <c r="J492" s="18"/>
      <c r="K492" s="18"/>
      <c r="L492" s="18"/>
      <c r="M492" s="36"/>
      <c r="N492" s="36"/>
      <c r="O492" s="36"/>
      <c r="P492" s="36">
        <v>5.4160000000000004</v>
      </c>
      <c r="Q492" s="36">
        <v>6.7152880354505173</v>
      </c>
      <c r="R492" s="17"/>
    </row>
    <row r="493" spans="1:18" ht="409.5">
      <c r="A493" s="53">
        <f t="shared" si="11"/>
        <v>468</v>
      </c>
      <c r="B493" s="111" t="s">
        <v>922</v>
      </c>
      <c r="C493" s="52" t="s">
        <v>889</v>
      </c>
      <c r="D493" s="139" t="s">
        <v>923</v>
      </c>
      <c r="E493" s="52" t="s">
        <v>180</v>
      </c>
      <c r="F493" s="53">
        <v>20</v>
      </c>
      <c r="G493" s="36"/>
      <c r="H493" s="18"/>
      <c r="I493" s="18"/>
      <c r="J493" s="18"/>
      <c r="K493" s="18"/>
      <c r="L493" s="18"/>
      <c r="M493" s="36"/>
      <c r="N493" s="36"/>
      <c r="O493" s="36"/>
      <c r="P493" s="36">
        <v>2.4815999999999998</v>
      </c>
      <c r="Q493" s="36">
        <v>5.5971953578336553</v>
      </c>
      <c r="R493" s="17"/>
    </row>
    <row r="494" spans="1:18" ht="409.5">
      <c r="A494" s="53">
        <f t="shared" si="11"/>
        <v>469</v>
      </c>
      <c r="B494" s="111" t="s">
        <v>924</v>
      </c>
      <c r="C494" s="52" t="s">
        <v>889</v>
      </c>
      <c r="D494" s="139" t="s">
        <v>925</v>
      </c>
      <c r="E494" s="52" t="s">
        <v>180</v>
      </c>
      <c r="F494" s="53">
        <v>20</v>
      </c>
      <c r="G494" s="36"/>
      <c r="H494" s="18"/>
      <c r="I494" s="18"/>
      <c r="J494" s="18"/>
      <c r="K494" s="18"/>
      <c r="L494" s="18"/>
      <c r="M494" s="36"/>
      <c r="N494" s="36"/>
      <c r="O494" s="36"/>
      <c r="P494" s="36">
        <v>4.7</v>
      </c>
      <c r="Q494" s="36">
        <v>5.3297872340425529</v>
      </c>
      <c r="R494" s="17"/>
    </row>
    <row r="495" spans="1:18">
      <c r="A495" s="53">
        <f t="shared" si="11"/>
        <v>470</v>
      </c>
      <c r="B495" s="111" t="s">
        <v>926</v>
      </c>
      <c r="C495" s="52" t="s">
        <v>889</v>
      </c>
      <c r="D495" s="139" t="s">
        <v>927</v>
      </c>
      <c r="E495" s="52" t="s">
        <v>180</v>
      </c>
      <c r="F495" s="53">
        <v>5</v>
      </c>
      <c r="G495" s="36">
        <v>1.18</v>
      </c>
      <c r="H495" s="36">
        <v>1.18</v>
      </c>
      <c r="I495" s="36">
        <v>1.18</v>
      </c>
      <c r="J495" s="36">
        <v>1.18</v>
      </c>
      <c r="K495" s="36">
        <v>1.18</v>
      </c>
      <c r="L495" s="36">
        <v>1.18</v>
      </c>
      <c r="M495" s="36">
        <v>1.18</v>
      </c>
      <c r="N495" s="36">
        <v>1.18</v>
      </c>
      <c r="O495" s="36">
        <v>1.18</v>
      </c>
      <c r="P495" s="36">
        <v>1.18</v>
      </c>
      <c r="Q495" s="36">
        <v>8.6392419962335598</v>
      </c>
      <c r="R495" s="17"/>
    </row>
    <row r="496" spans="1:18" ht="25.5">
      <c r="A496" s="53">
        <f t="shared" si="11"/>
        <v>471</v>
      </c>
      <c r="B496" s="111" t="s">
        <v>928</v>
      </c>
      <c r="C496" s="52" t="s">
        <v>889</v>
      </c>
      <c r="D496" s="139" t="s">
        <v>929</v>
      </c>
      <c r="E496" s="52" t="s">
        <v>180</v>
      </c>
      <c r="F496" s="53">
        <v>5</v>
      </c>
      <c r="G496" s="36">
        <v>0.1</v>
      </c>
      <c r="H496" s="36">
        <v>0.1</v>
      </c>
      <c r="I496" s="36">
        <v>0.1</v>
      </c>
      <c r="J496" s="36">
        <v>0.1</v>
      </c>
      <c r="K496" s="36">
        <v>0.1</v>
      </c>
      <c r="L496" s="36">
        <v>0.1</v>
      </c>
      <c r="M496" s="36">
        <v>0.1</v>
      </c>
      <c r="N496" s="36">
        <v>0.1</v>
      </c>
      <c r="O496" s="36">
        <v>0.1</v>
      </c>
      <c r="P496" s="36">
        <v>0.1</v>
      </c>
      <c r="Q496" s="36">
        <v>0</v>
      </c>
      <c r="R496" s="17"/>
    </row>
    <row r="497" spans="1:18">
      <c r="A497" s="53">
        <f t="shared" si="11"/>
        <v>472</v>
      </c>
      <c r="B497" s="111" t="s">
        <v>564</v>
      </c>
      <c r="C497" s="52" t="s">
        <v>889</v>
      </c>
      <c r="D497" s="139" t="s">
        <v>930</v>
      </c>
      <c r="E497" s="52" t="s">
        <v>180</v>
      </c>
      <c r="F497" s="53">
        <v>5</v>
      </c>
      <c r="G497" s="36">
        <v>0.59</v>
      </c>
      <c r="H497" s="36">
        <v>0.59</v>
      </c>
      <c r="I497" s="36">
        <v>0.59</v>
      </c>
      <c r="J497" s="36">
        <v>0.59</v>
      </c>
      <c r="K497" s="36">
        <v>0.59</v>
      </c>
      <c r="L497" s="36">
        <v>0.59</v>
      </c>
      <c r="M497" s="36">
        <v>0.59</v>
      </c>
      <c r="N497" s="36">
        <v>0.59</v>
      </c>
      <c r="O497" s="36">
        <v>0.59</v>
      </c>
      <c r="P497" s="36">
        <v>0.59</v>
      </c>
      <c r="Q497" s="36">
        <v>0</v>
      </c>
      <c r="R497" s="17"/>
    </row>
    <row r="498" spans="1:18">
      <c r="A498" s="53">
        <f t="shared" si="11"/>
        <v>473</v>
      </c>
      <c r="B498" s="32" t="s">
        <v>931</v>
      </c>
      <c r="C498" s="95" t="s">
        <v>932</v>
      </c>
      <c r="D498" s="95" t="s">
        <v>933</v>
      </c>
      <c r="E498" s="52" t="s">
        <v>180</v>
      </c>
      <c r="F498" s="52">
        <v>5</v>
      </c>
      <c r="G498" s="36">
        <v>0.36</v>
      </c>
      <c r="H498" s="36">
        <v>0.36</v>
      </c>
      <c r="I498" s="36">
        <v>0.36</v>
      </c>
      <c r="J498" s="36">
        <v>0.36</v>
      </c>
      <c r="K498" s="36">
        <v>0.36</v>
      </c>
      <c r="L498" s="36">
        <v>0.36</v>
      </c>
      <c r="M498" s="36">
        <v>0.36</v>
      </c>
      <c r="N498" s="36">
        <v>0.36</v>
      </c>
      <c r="O498" s="36">
        <v>0.36</v>
      </c>
      <c r="P498" s="36">
        <v>0.36</v>
      </c>
      <c r="Q498" s="36">
        <v>0</v>
      </c>
      <c r="R498" s="17"/>
    </row>
    <row r="499" spans="1:18">
      <c r="A499" s="53">
        <f t="shared" si="11"/>
        <v>474</v>
      </c>
      <c r="B499" s="32" t="s">
        <v>934</v>
      </c>
      <c r="C499" s="95" t="s">
        <v>932</v>
      </c>
      <c r="D499" s="95" t="s">
        <v>935</v>
      </c>
      <c r="E499" s="52" t="s">
        <v>180</v>
      </c>
      <c r="F499" s="52">
        <v>5</v>
      </c>
      <c r="G499" s="36">
        <v>0.68</v>
      </c>
      <c r="H499" s="36">
        <v>0.68</v>
      </c>
      <c r="I499" s="36">
        <v>0.68</v>
      </c>
      <c r="J499" s="36">
        <v>0.68</v>
      </c>
      <c r="K499" s="36">
        <v>0.68</v>
      </c>
      <c r="L499" s="36">
        <v>0.68</v>
      </c>
      <c r="M499" s="36">
        <v>0.68</v>
      </c>
      <c r="N499" s="36">
        <v>0.68</v>
      </c>
      <c r="O499" s="36">
        <v>0.68</v>
      </c>
      <c r="P499" s="36">
        <v>0.68</v>
      </c>
      <c r="Q499" s="36">
        <v>100</v>
      </c>
      <c r="R499" s="17"/>
    </row>
    <row r="500" spans="1:18" ht="25.5">
      <c r="A500" s="53">
        <f t="shared" si="11"/>
        <v>475</v>
      </c>
      <c r="B500" s="32" t="s">
        <v>936</v>
      </c>
      <c r="C500" s="95" t="s">
        <v>932</v>
      </c>
      <c r="D500" s="95" t="s">
        <v>937</v>
      </c>
      <c r="E500" s="52" t="s">
        <v>180</v>
      </c>
      <c r="F500" s="52">
        <v>5</v>
      </c>
      <c r="G500" s="36">
        <v>0.79</v>
      </c>
      <c r="H500" s="36">
        <v>0.79</v>
      </c>
      <c r="I500" s="36">
        <v>0.79</v>
      </c>
      <c r="J500" s="36">
        <v>0.79</v>
      </c>
      <c r="K500" s="36">
        <v>0.79</v>
      </c>
      <c r="L500" s="36">
        <v>0.79</v>
      </c>
      <c r="M500" s="36">
        <v>0.79</v>
      </c>
      <c r="N500" s="36">
        <v>0.79</v>
      </c>
      <c r="O500" s="36">
        <v>0.79</v>
      </c>
      <c r="P500" s="36">
        <v>0.79</v>
      </c>
      <c r="Q500" s="36">
        <v>100</v>
      </c>
      <c r="R500" s="17"/>
    </row>
    <row r="501" spans="1:18" ht="25.5">
      <c r="A501" s="53">
        <f t="shared" si="11"/>
        <v>476</v>
      </c>
      <c r="B501" s="32" t="s">
        <v>938</v>
      </c>
      <c r="C501" s="95" t="s">
        <v>932</v>
      </c>
      <c r="D501" s="95" t="s">
        <v>939</v>
      </c>
      <c r="E501" s="52" t="s">
        <v>180</v>
      </c>
      <c r="F501" s="52">
        <v>5</v>
      </c>
      <c r="G501" s="36">
        <v>0.39</v>
      </c>
      <c r="H501" s="36">
        <v>0.39</v>
      </c>
      <c r="I501" s="36">
        <v>0.39</v>
      </c>
      <c r="J501" s="36">
        <v>0.39</v>
      </c>
      <c r="K501" s="36">
        <v>0.39</v>
      </c>
      <c r="L501" s="36">
        <v>0.39</v>
      </c>
      <c r="M501" s="36">
        <v>0.39</v>
      </c>
      <c r="N501" s="36">
        <v>0.39</v>
      </c>
      <c r="O501" s="36">
        <v>0.39</v>
      </c>
      <c r="P501" s="36">
        <v>0.39</v>
      </c>
      <c r="Q501" s="36">
        <v>100</v>
      </c>
      <c r="R501" s="17"/>
    </row>
    <row r="502" spans="1:18">
      <c r="A502" s="53">
        <f t="shared" si="11"/>
        <v>477</v>
      </c>
      <c r="B502" s="81" t="s">
        <v>940</v>
      </c>
      <c r="C502" s="97" t="s">
        <v>932</v>
      </c>
      <c r="D502" s="152" t="s">
        <v>941</v>
      </c>
      <c r="E502" s="97" t="s">
        <v>180</v>
      </c>
      <c r="F502" s="97">
        <v>5</v>
      </c>
      <c r="G502" s="155">
        <v>0.3</v>
      </c>
      <c r="H502" s="155">
        <v>0.3</v>
      </c>
      <c r="I502" s="155">
        <v>0.3</v>
      </c>
      <c r="J502" s="155">
        <v>0.3</v>
      </c>
      <c r="K502" s="155">
        <v>0.3</v>
      </c>
      <c r="L502" s="155">
        <v>0.3</v>
      </c>
      <c r="M502" s="155">
        <v>0.3</v>
      </c>
      <c r="N502" s="155">
        <v>0.3</v>
      </c>
      <c r="O502" s="155">
        <v>0.3</v>
      </c>
      <c r="P502" s="155">
        <v>0.3</v>
      </c>
      <c r="Q502" s="155">
        <v>0</v>
      </c>
      <c r="R502" s="77"/>
    </row>
    <row r="503" spans="1:18" ht="25.5">
      <c r="A503" s="53">
        <f t="shared" si="11"/>
        <v>478</v>
      </c>
      <c r="B503" s="64" t="s">
        <v>942</v>
      </c>
      <c r="C503" s="23" t="s">
        <v>932</v>
      </c>
      <c r="D503" s="23" t="s">
        <v>943</v>
      </c>
      <c r="E503" s="23" t="s">
        <v>61</v>
      </c>
      <c r="F503" s="23">
        <v>60</v>
      </c>
      <c r="G503" s="100"/>
      <c r="H503" s="100"/>
      <c r="I503" s="100"/>
      <c r="J503" s="100"/>
      <c r="K503" s="100"/>
      <c r="L503" s="100"/>
      <c r="M503" s="100"/>
      <c r="N503" s="100"/>
      <c r="O503" s="100"/>
      <c r="P503" s="100">
        <v>0.3</v>
      </c>
      <c r="Q503" s="100">
        <v>100</v>
      </c>
      <c r="R503" s="26" t="s">
        <v>44</v>
      </c>
    </row>
    <row r="504" spans="1:18">
      <c r="A504" s="53">
        <f t="shared" si="11"/>
        <v>479</v>
      </c>
      <c r="B504" s="65" t="s">
        <v>944</v>
      </c>
      <c r="C504" s="101" t="s">
        <v>932</v>
      </c>
      <c r="D504" s="162" t="s">
        <v>945</v>
      </c>
      <c r="E504" s="101" t="s">
        <v>180</v>
      </c>
      <c r="F504" s="101">
        <v>5</v>
      </c>
      <c r="G504" s="153">
        <v>0.46</v>
      </c>
      <c r="H504" s="153">
        <v>0.46</v>
      </c>
      <c r="I504" s="153">
        <v>0.46</v>
      </c>
      <c r="J504" s="153">
        <v>0.46</v>
      </c>
      <c r="K504" s="153">
        <v>0.46</v>
      </c>
      <c r="L504" s="153">
        <v>0.46</v>
      </c>
      <c r="M504" s="153">
        <v>0.46</v>
      </c>
      <c r="N504" s="153">
        <v>0.46</v>
      </c>
      <c r="O504" s="153">
        <v>0.46</v>
      </c>
      <c r="P504" s="153">
        <v>0.46</v>
      </c>
      <c r="Q504" s="153">
        <v>100</v>
      </c>
      <c r="R504" s="96"/>
    </row>
    <row r="505" spans="1:18" ht="38.25">
      <c r="A505" s="53">
        <f t="shared" si="11"/>
        <v>480</v>
      </c>
      <c r="B505" s="81" t="s">
        <v>946</v>
      </c>
      <c r="C505" s="97" t="s">
        <v>932</v>
      </c>
      <c r="D505" s="152" t="s">
        <v>947</v>
      </c>
      <c r="E505" s="97" t="s">
        <v>180</v>
      </c>
      <c r="F505" s="97">
        <v>5</v>
      </c>
      <c r="G505" s="155">
        <v>0.78</v>
      </c>
      <c r="H505" s="155">
        <v>0.78</v>
      </c>
      <c r="I505" s="155">
        <v>0.78</v>
      </c>
      <c r="J505" s="155">
        <v>0.78</v>
      </c>
      <c r="K505" s="155">
        <v>0.78</v>
      </c>
      <c r="L505" s="155">
        <v>0.78</v>
      </c>
      <c r="M505" s="155">
        <v>0.78</v>
      </c>
      <c r="N505" s="155">
        <v>0.78</v>
      </c>
      <c r="O505" s="155">
        <v>0.78</v>
      </c>
      <c r="P505" s="155">
        <v>0.78</v>
      </c>
      <c r="Q505" s="155">
        <v>0</v>
      </c>
      <c r="R505" s="77"/>
    </row>
    <row r="506" spans="1:18">
      <c r="A506" s="53">
        <f t="shared" si="11"/>
        <v>481</v>
      </c>
      <c r="B506" s="22" t="s">
        <v>948</v>
      </c>
      <c r="C506" s="87" t="s">
        <v>932</v>
      </c>
      <c r="D506" s="130" t="s">
        <v>949</v>
      </c>
      <c r="E506" s="87" t="s">
        <v>180</v>
      </c>
      <c r="F506" s="87">
        <v>5</v>
      </c>
      <c r="G506" s="156">
        <v>1.27</v>
      </c>
      <c r="H506" s="156">
        <v>1.27</v>
      </c>
      <c r="I506" s="156">
        <v>1.27</v>
      </c>
      <c r="J506" s="156">
        <v>1.27</v>
      </c>
      <c r="K506" s="156">
        <v>1.27</v>
      </c>
      <c r="L506" s="156">
        <v>1.27</v>
      </c>
      <c r="M506" s="156">
        <v>1.27</v>
      </c>
      <c r="N506" s="156">
        <v>1.27</v>
      </c>
      <c r="O506" s="156">
        <v>1.27</v>
      </c>
      <c r="P506" s="156">
        <v>1.27</v>
      </c>
      <c r="Q506" s="156">
        <v>78.739999999999995</v>
      </c>
      <c r="R506" s="51"/>
    </row>
    <row r="507" spans="1:18">
      <c r="A507" s="53">
        <f t="shared" si="11"/>
        <v>482</v>
      </c>
      <c r="B507" s="22" t="s">
        <v>950</v>
      </c>
      <c r="C507" s="87" t="s">
        <v>932</v>
      </c>
      <c r="D507" s="130" t="s">
        <v>951</v>
      </c>
      <c r="E507" s="87" t="s">
        <v>180</v>
      </c>
      <c r="F507" s="87">
        <v>5</v>
      </c>
      <c r="G507" s="156">
        <v>1.38</v>
      </c>
      <c r="H507" s="156">
        <v>1.38</v>
      </c>
      <c r="I507" s="156">
        <v>1.38</v>
      </c>
      <c r="J507" s="156">
        <v>1.38</v>
      </c>
      <c r="K507" s="156">
        <v>1.38</v>
      </c>
      <c r="L507" s="156">
        <v>1.38</v>
      </c>
      <c r="M507" s="156">
        <v>1.38</v>
      </c>
      <c r="N507" s="156">
        <v>1.38</v>
      </c>
      <c r="O507" s="156">
        <v>1.38</v>
      </c>
      <c r="P507" s="156">
        <v>1.38</v>
      </c>
      <c r="Q507" s="156">
        <v>100</v>
      </c>
      <c r="R507" s="51"/>
    </row>
    <row r="508" spans="1:18" ht="409.5">
      <c r="A508" s="53">
        <f t="shared" si="11"/>
        <v>483</v>
      </c>
      <c r="B508" s="145" t="s">
        <v>952</v>
      </c>
      <c r="C508" s="101" t="s">
        <v>932</v>
      </c>
      <c r="D508" s="146" t="s">
        <v>953</v>
      </c>
      <c r="E508" s="66" t="s">
        <v>180</v>
      </c>
      <c r="F508" s="128">
        <v>20</v>
      </c>
      <c r="G508" s="102"/>
      <c r="H508" s="147"/>
      <c r="I508" s="147"/>
      <c r="J508" s="102">
        <v>6.1300800000000004</v>
      </c>
      <c r="K508" s="102">
        <v>6.1300800000000004</v>
      </c>
      <c r="L508" s="102">
        <v>6.1300800000000004</v>
      </c>
      <c r="M508" s="102">
        <v>6.1300800000000004</v>
      </c>
      <c r="N508" s="102">
        <v>6.1300800000000004</v>
      </c>
      <c r="O508" s="102">
        <v>6.1300800000000004</v>
      </c>
      <c r="P508" s="102">
        <v>6.1300800000000004</v>
      </c>
      <c r="Q508" s="102">
        <v>13.182535953853783</v>
      </c>
      <c r="R508" s="96"/>
    </row>
    <row r="509" spans="1:18" ht="409.5">
      <c r="A509" s="53">
        <f t="shared" si="11"/>
        <v>484</v>
      </c>
      <c r="B509" s="111" t="s">
        <v>954</v>
      </c>
      <c r="C509" s="95" t="s">
        <v>932</v>
      </c>
      <c r="D509" s="139" t="s">
        <v>955</v>
      </c>
      <c r="E509" s="52" t="s">
        <v>180</v>
      </c>
      <c r="F509" s="53">
        <v>20</v>
      </c>
      <c r="G509" s="36"/>
      <c r="H509" s="18"/>
      <c r="I509" s="18"/>
      <c r="J509" s="36">
        <v>3.9355199999999999</v>
      </c>
      <c r="K509" s="36">
        <v>3.9355199999999999</v>
      </c>
      <c r="L509" s="36">
        <v>3.9355199999999999</v>
      </c>
      <c r="M509" s="36">
        <v>3.9355199999999999</v>
      </c>
      <c r="N509" s="36">
        <v>3.9355199999999999</v>
      </c>
      <c r="O509" s="36">
        <v>3.9355199999999999</v>
      </c>
      <c r="P509" s="36">
        <v>3.9355199999999999</v>
      </c>
      <c r="Q509" s="36">
        <v>1.7227710696426393</v>
      </c>
      <c r="R509" s="17"/>
    </row>
    <row r="510" spans="1:18" ht="409.5">
      <c r="A510" s="53">
        <f t="shared" si="11"/>
        <v>485</v>
      </c>
      <c r="B510" s="111" t="s">
        <v>956</v>
      </c>
      <c r="C510" s="95" t="s">
        <v>932</v>
      </c>
      <c r="D510" s="139" t="s">
        <v>957</v>
      </c>
      <c r="E510" s="52" t="s">
        <v>180</v>
      </c>
      <c r="F510" s="53">
        <v>20</v>
      </c>
      <c r="G510" s="36"/>
      <c r="H510" s="18"/>
      <c r="I510" s="18"/>
      <c r="J510" s="36">
        <v>5.8089599999999999</v>
      </c>
      <c r="K510" s="36">
        <v>5.8089599999999999</v>
      </c>
      <c r="L510" s="36">
        <v>5.8089599999999999</v>
      </c>
      <c r="M510" s="36">
        <v>5.8089599999999999</v>
      </c>
      <c r="N510" s="36">
        <v>5.8089599999999999</v>
      </c>
      <c r="O510" s="36">
        <v>5.8089599999999999</v>
      </c>
      <c r="P510" s="36">
        <v>5.8089599999999999</v>
      </c>
      <c r="Q510" s="36">
        <v>16.882540076020494</v>
      </c>
      <c r="R510" s="17"/>
    </row>
    <row r="511" spans="1:18" ht="409.5">
      <c r="A511" s="53">
        <f t="shared" si="11"/>
        <v>486</v>
      </c>
      <c r="B511" s="111" t="s">
        <v>958</v>
      </c>
      <c r="C511" s="95" t="s">
        <v>932</v>
      </c>
      <c r="D511" s="139" t="s">
        <v>959</v>
      </c>
      <c r="E511" s="52" t="s">
        <v>180</v>
      </c>
      <c r="F511" s="53">
        <v>20</v>
      </c>
      <c r="G511" s="36"/>
      <c r="H511" s="18"/>
      <c r="I511" s="18"/>
      <c r="J511" s="36">
        <v>4.2897600000000002</v>
      </c>
      <c r="K511" s="36">
        <v>4.2897600000000002</v>
      </c>
      <c r="L511" s="36">
        <v>4.2897600000000002</v>
      </c>
      <c r="M511" s="36">
        <v>4.2897600000000002</v>
      </c>
      <c r="N511" s="36">
        <v>4.2897600000000002</v>
      </c>
      <c r="O511" s="36">
        <v>4.2897600000000002</v>
      </c>
      <c r="P511" s="36">
        <v>4.2897600000000002</v>
      </c>
      <c r="Q511" s="36">
        <v>4.3149267091865271</v>
      </c>
      <c r="R511" s="17"/>
    </row>
    <row r="512" spans="1:18" ht="409.5">
      <c r="A512" s="53">
        <f t="shared" si="11"/>
        <v>487</v>
      </c>
      <c r="B512" s="111" t="s">
        <v>960</v>
      </c>
      <c r="C512" s="95" t="s">
        <v>932</v>
      </c>
      <c r="D512" s="139" t="s">
        <v>961</v>
      </c>
      <c r="E512" s="52" t="s">
        <v>180</v>
      </c>
      <c r="F512" s="53">
        <v>20</v>
      </c>
      <c r="G512" s="36"/>
      <c r="H512" s="18"/>
      <c r="I512" s="18"/>
      <c r="J512" s="36">
        <v>2.9270399999999999</v>
      </c>
      <c r="K512" s="36">
        <v>2.9270399999999999</v>
      </c>
      <c r="L512" s="36">
        <v>2.9270399999999999</v>
      </c>
      <c r="M512" s="36">
        <v>2.9270399999999999</v>
      </c>
      <c r="N512" s="36">
        <v>2.9270399999999999</v>
      </c>
      <c r="O512" s="36">
        <v>2.9270399999999999</v>
      </c>
      <c r="P512" s="36">
        <v>2.9270399999999999</v>
      </c>
      <c r="Q512" s="36">
        <v>3.928883787034001</v>
      </c>
      <c r="R512" s="17"/>
    </row>
    <row r="513" spans="1:18" ht="25.5">
      <c r="A513" s="53">
        <f t="shared" si="11"/>
        <v>488</v>
      </c>
      <c r="B513" s="32" t="s">
        <v>962</v>
      </c>
      <c r="C513" s="52" t="s">
        <v>963</v>
      </c>
      <c r="D513" s="52" t="s">
        <v>964</v>
      </c>
      <c r="E513" s="52" t="s">
        <v>180</v>
      </c>
      <c r="F513" s="52">
        <v>5</v>
      </c>
      <c r="G513" s="55">
        <v>0.93</v>
      </c>
      <c r="H513" s="55">
        <v>0.93</v>
      </c>
      <c r="I513" s="55">
        <v>0.93</v>
      </c>
      <c r="J513" s="55">
        <v>0.93</v>
      </c>
      <c r="K513" s="55">
        <v>0.93</v>
      </c>
      <c r="L513" s="55">
        <v>0.93</v>
      </c>
      <c r="M513" s="55">
        <v>0.93</v>
      </c>
      <c r="N513" s="55">
        <v>0.93</v>
      </c>
      <c r="O513" s="55">
        <v>0.93</v>
      </c>
      <c r="P513" s="55">
        <v>0.93</v>
      </c>
      <c r="Q513" s="55">
        <v>0</v>
      </c>
      <c r="R513" s="17"/>
    </row>
    <row r="514" spans="1:18">
      <c r="A514" s="53">
        <f t="shared" si="11"/>
        <v>489</v>
      </c>
      <c r="B514" s="32" t="s">
        <v>965</v>
      </c>
      <c r="C514" s="52" t="s">
        <v>963</v>
      </c>
      <c r="D514" s="52" t="s">
        <v>966</v>
      </c>
      <c r="E514" s="52" t="s">
        <v>180</v>
      </c>
      <c r="F514" s="52">
        <v>5</v>
      </c>
      <c r="G514" s="55">
        <v>0.26</v>
      </c>
      <c r="H514" s="55">
        <v>0.26</v>
      </c>
      <c r="I514" s="55">
        <v>0.26</v>
      </c>
      <c r="J514" s="55">
        <v>0.26</v>
      </c>
      <c r="K514" s="55">
        <v>0.26</v>
      </c>
      <c r="L514" s="55">
        <v>0.26</v>
      </c>
      <c r="M514" s="55">
        <v>0.26</v>
      </c>
      <c r="N514" s="55">
        <v>0.26</v>
      </c>
      <c r="O514" s="55">
        <v>0.26</v>
      </c>
      <c r="P514" s="55">
        <v>0.26</v>
      </c>
      <c r="Q514" s="55">
        <v>0</v>
      </c>
      <c r="R514" s="17"/>
    </row>
    <row r="515" spans="1:18">
      <c r="A515" s="53">
        <f t="shared" si="11"/>
        <v>490</v>
      </c>
      <c r="B515" s="32" t="s">
        <v>967</v>
      </c>
      <c r="C515" s="52" t="s">
        <v>963</v>
      </c>
      <c r="D515" s="52" t="s">
        <v>968</v>
      </c>
      <c r="E515" s="52" t="s">
        <v>180</v>
      </c>
      <c r="F515" s="52">
        <v>5</v>
      </c>
      <c r="G515" s="55">
        <v>0.47</v>
      </c>
      <c r="H515" s="55">
        <v>0.47</v>
      </c>
      <c r="I515" s="55">
        <v>0.47</v>
      </c>
      <c r="J515" s="55">
        <v>0.47</v>
      </c>
      <c r="K515" s="55">
        <v>0.47</v>
      </c>
      <c r="L515" s="55">
        <v>0.47</v>
      </c>
      <c r="M515" s="55">
        <v>0.47</v>
      </c>
      <c r="N515" s="55">
        <v>0.47</v>
      </c>
      <c r="O515" s="55">
        <v>0.47</v>
      </c>
      <c r="P515" s="55">
        <v>0.47</v>
      </c>
      <c r="Q515" s="55">
        <v>0</v>
      </c>
      <c r="R515" s="17"/>
    </row>
    <row r="516" spans="1:18">
      <c r="A516" s="53">
        <f t="shared" si="11"/>
        <v>491</v>
      </c>
      <c r="B516" s="32" t="s">
        <v>965</v>
      </c>
      <c r="C516" s="52" t="s">
        <v>963</v>
      </c>
      <c r="D516" s="52" t="s">
        <v>969</v>
      </c>
      <c r="E516" s="52" t="s">
        <v>180</v>
      </c>
      <c r="F516" s="52">
        <v>5</v>
      </c>
      <c r="G516" s="55">
        <v>0.08</v>
      </c>
      <c r="H516" s="55">
        <v>0.08</v>
      </c>
      <c r="I516" s="55">
        <v>0.08</v>
      </c>
      <c r="J516" s="55">
        <v>0.08</v>
      </c>
      <c r="K516" s="55">
        <v>0.08</v>
      </c>
      <c r="L516" s="55">
        <v>0.08</v>
      </c>
      <c r="M516" s="55">
        <v>0.08</v>
      </c>
      <c r="N516" s="55">
        <v>0.08</v>
      </c>
      <c r="O516" s="55">
        <v>0.08</v>
      </c>
      <c r="P516" s="55">
        <v>0.08</v>
      </c>
      <c r="Q516" s="55">
        <v>0</v>
      </c>
      <c r="R516" s="17"/>
    </row>
    <row r="517" spans="1:18">
      <c r="A517" s="53">
        <f t="shared" si="11"/>
        <v>492</v>
      </c>
      <c r="B517" s="32" t="s">
        <v>970</v>
      </c>
      <c r="C517" s="52" t="s">
        <v>963</v>
      </c>
      <c r="D517" s="52" t="s">
        <v>971</v>
      </c>
      <c r="E517" s="52" t="s">
        <v>180</v>
      </c>
      <c r="F517" s="52">
        <v>5</v>
      </c>
      <c r="G517" s="55">
        <v>0.66</v>
      </c>
      <c r="H517" s="55">
        <v>0.66</v>
      </c>
      <c r="I517" s="55">
        <v>0.66</v>
      </c>
      <c r="J517" s="55">
        <v>0.66</v>
      </c>
      <c r="K517" s="55">
        <v>0.66</v>
      </c>
      <c r="L517" s="55">
        <v>0.66</v>
      </c>
      <c r="M517" s="55">
        <v>0.66</v>
      </c>
      <c r="N517" s="55">
        <v>0.66</v>
      </c>
      <c r="O517" s="55">
        <v>0.66</v>
      </c>
      <c r="P517" s="55">
        <v>0.66</v>
      </c>
      <c r="Q517" s="55">
        <v>0</v>
      </c>
      <c r="R517" s="17"/>
    </row>
    <row r="518" spans="1:18" ht="25.5">
      <c r="A518" s="53">
        <f t="shared" si="11"/>
        <v>493</v>
      </c>
      <c r="B518" s="32" t="s">
        <v>962</v>
      </c>
      <c r="C518" s="52" t="s">
        <v>963</v>
      </c>
      <c r="D518" s="52" t="s">
        <v>972</v>
      </c>
      <c r="E518" s="52" t="s">
        <v>180</v>
      </c>
      <c r="F518" s="52">
        <v>5</v>
      </c>
      <c r="G518" s="55">
        <v>0.52</v>
      </c>
      <c r="H518" s="55">
        <v>0.52</v>
      </c>
      <c r="I518" s="55">
        <v>0.52</v>
      </c>
      <c r="J518" s="55">
        <v>0.52</v>
      </c>
      <c r="K518" s="55">
        <v>0.52</v>
      </c>
      <c r="L518" s="55">
        <v>0.52</v>
      </c>
      <c r="M518" s="55">
        <v>0.52</v>
      </c>
      <c r="N518" s="55">
        <v>0.52</v>
      </c>
      <c r="O518" s="55">
        <v>0.52</v>
      </c>
      <c r="P518" s="55">
        <v>0.52</v>
      </c>
      <c r="Q518" s="55">
        <v>0</v>
      </c>
      <c r="R518" s="17"/>
    </row>
    <row r="519" spans="1:18">
      <c r="A519" s="53">
        <f t="shared" ref="A519:A582" si="12">A518+1</f>
        <v>494</v>
      </c>
      <c r="B519" s="32" t="s">
        <v>967</v>
      </c>
      <c r="C519" s="52" t="s">
        <v>963</v>
      </c>
      <c r="D519" s="52" t="s">
        <v>973</v>
      </c>
      <c r="E519" s="52" t="s">
        <v>180</v>
      </c>
      <c r="F519" s="52">
        <v>5</v>
      </c>
      <c r="G519" s="55">
        <v>0.48</v>
      </c>
      <c r="H519" s="55">
        <v>0.48</v>
      </c>
      <c r="I519" s="55">
        <v>0.48</v>
      </c>
      <c r="J519" s="55">
        <v>0.48</v>
      </c>
      <c r="K519" s="55">
        <v>0.48</v>
      </c>
      <c r="L519" s="55">
        <v>0.48</v>
      </c>
      <c r="M519" s="55">
        <v>0.48</v>
      </c>
      <c r="N519" s="55">
        <v>0.48</v>
      </c>
      <c r="O519" s="55">
        <v>0.48</v>
      </c>
      <c r="P519" s="55">
        <v>0.48</v>
      </c>
      <c r="Q519" s="55">
        <v>0</v>
      </c>
      <c r="R519" s="17"/>
    </row>
    <row r="520" spans="1:18">
      <c r="A520" s="53">
        <f t="shared" si="12"/>
        <v>495</v>
      </c>
      <c r="B520" s="32" t="s">
        <v>625</v>
      </c>
      <c r="C520" s="52" t="s">
        <v>963</v>
      </c>
      <c r="D520" s="52" t="s">
        <v>974</v>
      </c>
      <c r="E520" s="52" t="s">
        <v>180</v>
      </c>
      <c r="F520" s="52">
        <v>5</v>
      </c>
      <c r="G520" s="55">
        <v>1.89</v>
      </c>
      <c r="H520" s="55">
        <v>1.89</v>
      </c>
      <c r="I520" s="55">
        <v>1.89</v>
      </c>
      <c r="J520" s="55">
        <v>1.89</v>
      </c>
      <c r="K520" s="55">
        <v>1.89</v>
      </c>
      <c r="L520" s="55">
        <v>1.89</v>
      </c>
      <c r="M520" s="55">
        <v>1.89</v>
      </c>
      <c r="N520" s="55">
        <v>1.89</v>
      </c>
      <c r="O520" s="55">
        <v>1.89</v>
      </c>
      <c r="P520" s="55">
        <v>1.89</v>
      </c>
      <c r="Q520" s="55">
        <v>0</v>
      </c>
      <c r="R520" s="17"/>
    </row>
    <row r="521" spans="1:18">
      <c r="A521" s="53">
        <f t="shared" si="12"/>
        <v>496</v>
      </c>
      <c r="B521" s="32" t="s">
        <v>975</v>
      </c>
      <c r="C521" s="52" t="s">
        <v>963</v>
      </c>
      <c r="D521" s="52" t="s">
        <v>976</v>
      </c>
      <c r="E521" s="52" t="s">
        <v>180</v>
      </c>
      <c r="F521" s="52">
        <v>5</v>
      </c>
      <c r="G521" s="55">
        <v>0.17</v>
      </c>
      <c r="H521" s="55">
        <v>0.17</v>
      </c>
      <c r="I521" s="55">
        <v>0.17</v>
      </c>
      <c r="J521" s="55">
        <v>0.17</v>
      </c>
      <c r="K521" s="55">
        <v>0.17</v>
      </c>
      <c r="L521" s="55">
        <v>0.17</v>
      </c>
      <c r="M521" s="55">
        <v>0.17</v>
      </c>
      <c r="N521" s="55">
        <v>0.17</v>
      </c>
      <c r="O521" s="55">
        <v>0.17</v>
      </c>
      <c r="P521" s="55">
        <v>0.17</v>
      </c>
      <c r="Q521" s="55">
        <v>100</v>
      </c>
      <c r="R521" s="17"/>
    </row>
    <row r="522" spans="1:18">
      <c r="A522" s="53">
        <f t="shared" si="12"/>
        <v>497</v>
      </c>
      <c r="B522" s="32" t="s">
        <v>625</v>
      </c>
      <c r="C522" s="52" t="s">
        <v>963</v>
      </c>
      <c r="D522" s="52" t="s">
        <v>977</v>
      </c>
      <c r="E522" s="52" t="s">
        <v>180</v>
      </c>
      <c r="F522" s="52">
        <v>5</v>
      </c>
      <c r="G522" s="55">
        <v>2.17</v>
      </c>
      <c r="H522" s="55">
        <v>2.17</v>
      </c>
      <c r="I522" s="55">
        <v>2.17</v>
      </c>
      <c r="J522" s="55">
        <v>2.17</v>
      </c>
      <c r="K522" s="55">
        <v>2.17</v>
      </c>
      <c r="L522" s="55">
        <v>2.17</v>
      </c>
      <c r="M522" s="55">
        <v>2.17</v>
      </c>
      <c r="N522" s="55">
        <v>2.17</v>
      </c>
      <c r="O522" s="55">
        <v>2.17</v>
      </c>
      <c r="P522" s="55">
        <v>2.17</v>
      </c>
      <c r="Q522" s="55">
        <v>0</v>
      </c>
      <c r="R522" s="17"/>
    </row>
    <row r="523" spans="1:18">
      <c r="A523" s="53">
        <f t="shared" si="12"/>
        <v>498</v>
      </c>
      <c r="B523" s="32" t="s">
        <v>978</v>
      </c>
      <c r="C523" s="52" t="s">
        <v>963</v>
      </c>
      <c r="D523" s="52" t="s">
        <v>979</v>
      </c>
      <c r="E523" s="52" t="s">
        <v>180</v>
      </c>
      <c r="F523" s="52">
        <v>5</v>
      </c>
      <c r="G523" s="55">
        <v>0.44</v>
      </c>
      <c r="H523" s="55">
        <v>0.44</v>
      </c>
      <c r="I523" s="55">
        <v>0.44</v>
      </c>
      <c r="J523" s="55">
        <v>0.44</v>
      </c>
      <c r="K523" s="55">
        <v>0.44</v>
      </c>
      <c r="L523" s="55">
        <v>0.44</v>
      </c>
      <c r="M523" s="55">
        <v>0.44</v>
      </c>
      <c r="N523" s="55">
        <v>0.44</v>
      </c>
      <c r="O523" s="55">
        <v>0.44</v>
      </c>
      <c r="P523" s="55">
        <v>0.44</v>
      </c>
      <c r="Q523" s="55">
        <v>0</v>
      </c>
      <c r="R523" s="17"/>
    </row>
    <row r="524" spans="1:18">
      <c r="A524" s="53">
        <f t="shared" si="12"/>
        <v>499</v>
      </c>
      <c r="B524" s="32" t="s">
        <v>978</v>
      </c>
      <c r="C524" s="52" t="s">
        <v>963</v>
      </c>
      <c r="D524" s="52" t="s">
        <v>980</v>
      </c>
      <c r="E524" s="52" t="s">
        <v>180</v>
      </c>
      <c r="F524" s="52">
        <v>5</v>
      </c>
      <c r="G524" s="54">
        <v>0.36</v>
      </c>
      <c r="H524" s="54">
        <v>0.36</v>
      </c>
      <c r="I524" s="54">
        <v>0.36</v>
      </c>
      <c r="J524" s="54">
        <v>0.36</v>
      </c>
      <c r="K524" s="54">
        <v>0.36</v>
      </c>
      <c r="L524" s="54">
        <v>0.36</v>
      </c>
      <c r="M524" s="54">
        <v>0.36</v>
      </c>
      <c r="N524" s="54">
        <v>0.36</v>
      </c>
      <c r="O524" s="54">
        <v>0.36</v>
      </c>
      <c r="P524" s="54">
        <v>0.36</v>
      </c>
      <c r="Q524" s="54">
        <v>0</v>
      </c>
      <c r="R524" s="17"/>
    </row>
    <row r="525" spans="1:18">
      <c r="A525" s="53">
        <f t="shared" si="12"/>
        <v>500</v>
      </c>
      <c r="B525" s="32" t="s">
        <v>981</v>
      </c>
      <c r="C525" s="52" t="s">
        <v>963</v>
      </c>
      <c r="D525" s="52" t="s">
        <v>982</v>
      </c>
      <c r="E525" s="52" t="s">
        <v>180</v>
      </c>
      <c r="F525" s="52">
        <v>5</v>
      </c>
      <c r="G525" s="54">
        <v>0.08</v>
      </c>
      <c r="H525" s="54">
        <v>0.08</v>
      </c>
      <c r="I525" s="54">
        <v>0.08</v>
      </c>
      <c r="J525" s="54">
        <v>0.08</v>
      </c>
      <c r="K525" s="54">
        <v>0.08</v>
      </c>
      <c r="L525" s="54">
        <v>0.08</v>
      </c>
      <c r="M525" s="54">
        <v>0.08</v>
      </c>
      <c r="N525" s="54">
        <v>0.08</v>
      </c>
      <c r="O525" s="54">
        <v>0.08</v>
      </c>
      <c r="P525" s="54">
        <v>0.08</v>
      </c>
      <c r="Q525" s="54">
        <v>0</v>
      </c>
      <c r="R525" s="17"/>
    </row>
    <row r="526" spans="1:18">
      <c r="A526" s="53">
        <f t="shared" si="12"/>
        <v>501</v>
      </c>
      <c r="B526" s="32" t="s">
        <v>983</v>
      </c>
      <c r="C526" s="52" t="s">
        <v>963</v>
      </c>
      <c r="D526" s="52" t="s">
        <v>984</v>
      </c>
      <c r="E526" s="52" t="s">
        <v>180</v>
      </c>
      <c r="F526" s="52">
        <v>5</v>
      </c>
      <c r="G526" s="54">
        <v>0.27</v>
      </c>
      <c r="H526" s="54">
        <v>0.27</v>
      </c>
      <c r="I526" s="54">
        <v>0.27</v>
      </c>
      <c r="J526" s="54">
        <v>0.27</v>
      </c>
      <c r="K526" s="54">
        <v>0.27</v>
      </c>
      <c r="L526" s="54">
        <v>0.27</v>
      </c>
      <c r="M526" s="54">
        <v>0.27</v>
      </c>
      <c r="N526" s="54">
        <v>0.27</v>
      </c>
      <c r="O526" s="54">
        <v>0.27</v>
      </c>
      <c r="P526" s="54">
        <v>0.27</v>
      </c>
      <c r="Q526" s="54">
        <v>100</v>
      </c>
      <c r="R526" s="17"/>
    </row>
    <row r="527" spans="1:18">
      <c r="A527" s="53">
        <f t="shared" si="12"/>
        <v>502</v>
      </c>
      <c r="B527" s="32" t="s">
        <v>564</v>
      </c>
      <c r="C527" s="52" t="s">
        <v>963</v>
      </c>
      <c r="D527" s="52" t="s">
        <v>985</v>
      </c>
      <c r="E527" s="52" t="s">
        <v>180</v>
      </c>
      <c r="F527" s="52">
        <v>5</v>
      </c>
      <c r="G527" s="55">
        <v>0.67</v>
      </c>
      <c r="H527" s="55">
        <v>0.67</v>
      </c>
      <c r="I527" s="55">
        <v>0.67</v>
      </c>
      <c r="J527" s="55">
        <v>0.67</v>
      </c>
      <c r="K527" s="55">
        <v>0.67</v>
      </c>
      <c r="L527" s="55">
        <v>0.67</v>
      </c>
      <c r="M527" s="55">
        <v>0.67</v>
      </c>
      <c r="N527" s="55">
        <v>0.67</v>
      </c>
      <c r="O527" s="55">
        <v>0.67</v>
      </c>
      <c r="P527" s="55">
        <v>0.67</v>
      </c>
      <c r="Q527" s="55">
        <v>0</v>
      </c>
      <c r="R527" s="17"/>
    </row>
    <row r="528" spans="1:18" ht="25.5">
      <c r="A528" s="53">
        <f t="shared" si="12"/>
        <v>503</v>
      </c>
      <c r="B528" s="32" t="s">
        <v>986</v>
      </c>
      <c r="C528" s="95" t="s">
        <v>963</v>
      </c>
      <c r="D528" s="138" t="s">
        <v>987</v>
      </c>
      <c r="E528" s="95" t="s">
        <v>180</v>
      </c>
      <c r="F528" s="95">
        <v>5</v>
      </c>
      <c r="G528" s="148">
        <v>0.08</v>
      </c>
      <c r="H528" s="148">
        <v>0.08</v>
      </c>
      <c r="I528" s="148">
        <v>0.08</v>
      </c>
      <c r="J528" s="148">
        <v>0.08</v>
      </c>
      <c r="K528" s="148">
        <v>0.08</v>
      </c>
      <c r="L528" s="148">
        <v>0.08</v>
      </c>
      <c r="M528" s="148">
        <v>0.08</v>
      </c>
      <c r="N528" s="148">
        <v>0.08</v>
      </c>
      <c r="O528" s="148">
        <v>0.08</v>
      </c>
      <c r="P528" s="148">
        <v>0.08</v>
      </c>
      <c r="Q528" s="148">
        <v>0</v>
      </c>
      <c r="R528" s="17"/>
    </row>
    <row r="529" spans="1:18">
      <c r="A529" s="53">
        <f t="shared" si="12"/>
        <v>504</v>
      </c>
      <c r="B529" s="32" t="s">
        <v>988</v>
      </c>
      <c r="C529" s="52" t="s">
        <v>963</v>
      </c>
      <c r="D529" s="52" t="s">
        <v>989</v>
      </c>
      <c r="E529" s="52" t="s">
        <v>180</v>
      </c>
      <c r="F529" s="52">
        <v>5</v>
      </c>
      <c r="G529" s="55">
        <v>0.41</v>
      </c>
      <c r="H529" s="55">
        <v>0.41</v>
      </c>
      <c r="I529" s="55">
        <v>0.41</v>
      </c>
      <c r="J529" s="55">
        <v>0.41</v>
      </c>
      <c r="K529" s="55">
        <v>0.41</v>
      </c>
      <c r="L529" s="55">
        <v>0.41</v>
      </c>
      <c r="M529" s="55">
        <v>0.41</v>
      </c>
      <c r="N529" s="55">
        <v>0.41</v>
      </c>
      <c r="O529" s="55">
        <v>0.41</v>
      </c>
      <c r="P529" s="55">
        <v>0.41</v>
      </c>
      <c r="Q529" s="55">
        <v>100</v>
      </c>
      <c r="R529" s="17"/>
    </row>
    <row r="530" spans="1:18" ht="25.5">
      <c r="A530" s="53">
        <f t="shared" si="12"/>
        <v>505</v>
      </c>
      <c r="B530" s="32" t="s">
        <v>990</v>
      </c>
      <c r="C530" s="52" t="s">
        <v>963</v>
      </c>
      <c r="D530" s="52" t="s">
        <v>991</v>
      </c>
      <c r="E530" s="52" t="s">
        <v>180</v>
      </c>
      <c r="F530" s="52">
        <v>5</v>
      </c>
      <c r="G530" s="55">
        <v>0.16</v>
      </c>
      <c r="H530" s="55">
        <v>0.16</v>
      </c>
      <c r="I530" s="55">
        <v>0.16</v>
      </c>
      <c r="J530" s="55">
        <v>0.16</v>
      </c>
      <c r="K530" s="55">
        <v>0.16</v>
      </c>
      <c r="L530" s="55">
        <v>0.16</v>
      </c>
      <c r="M530" s="55">
        <v>0.16</v>
      </c>
      <c r="N530" s="55">
        <v>0.16</v>
      </c>
      <c r="O530" s="55">
        <v>0.16</v>
      </c>
      <c r="P530" s="55">
        <v>0.16</v>
      </c>
      <c r="Q530" s="55">
        <v>0</v>
      </c>
      <c r="R530" s="17"/>
    </row>
    <row r="531" spans="1:18" ht="25.5">
      <c r="A531" s="53">
        <f t="shared" si="12"/>
        <v>506</v>
      </c>
      <c r="B531" s="32" t="s">
        <v>992</v>
      </c>
      <c r="C531" s="52" t="s">
        <v>963</v>
      </c>
      <c r="D531" s="52" t="s">
        <v>993</v>
      </c>
      <c r="E531" s="52" t="s">
        <v>180</v>
      </c>
      <c r="F531" s="52">
        <v>5</v>
      </c>
      <c r="G531" s="55">
        <v>7.0000000000000007E-2</v>
      </c>
      <c r="H531" s="55">
        <v>7.0000000000000007E-2</v>
      </c>
      <c r="I531" s="55">
        <v>7.0000000000000007E-2</v>
      </c>
      <c r="J531" s="55">
        <v>7.0000000000000007E-2</v>
      </c>
      <c r="K531" s="55">
        <v>7.0000000000000007E-2</v>
      </c>
      <c r="L531" s="55">
        <v>7.0000000000000007E-2</v>
      </c>
      <c r="M531" s="55">
        <v>7.0000000000000007E-2</v>
      </c>
      <c r="N531" s="55">
        <v>7.0000000000000007E-2</v>
      </c>
      <c r="O531" s="55">
        <v>7.0000000000000007E-2</v>
      </c>
      <c r="P531" s="55">
        <v>7.0000000000000007E-2</v>
      </c>
      <c r="Q531" s="55">
        <v>0</v>
      </c>
      <c r="R531" s="17"/>
    </row>
    <row r="532" spans="1:18" ht="76.5">
      <c r="A532" s="53">
        <f t="shared" si="12"/>
        <v>507</v>
      </c>
      <c r="B532" s="32" t="s">
        <v>994</v>
      </c>
      <c r="C532" s="52" t="s">
        <v>963</v>
      </c>
      <c r="D532" s="52" t="s">
        <v>995</v>
      </c>
      <c r="E532" s="52" t="s">
        <v>180</v>
      </c>
      <c r="F532" s="52">
        <v>5</v>
      </c>
      <c r="G532" s="55">
        <v>0.81</v>
      </c>
      <c r="H532" s="55">
        <v>0.81</v>
      </c>
      <c r="I532" s="55">
        <v>0.81</v>
      </c>
      <c r="J532" s="55">
        <v>0.81</v>
      </c>
      <c r="K532" s="55">
        <v>0.81</v>
      </c>
      <c r="L532" s="55">
        <v>0.81</v>
      </c>
      <c r="M532" s="55">
        <v>0.81</v>
      </c>
      <c r="N532" s="55">
        <v>0.81</v>
      </c>
      <c r="O532" s="55">
        <v>0.81</v>
      </c>
      <c r="P532" s="55">
        <v>0.81</v>
      </c>
      <c r="Q532" s="55">
        <v>100</v>
      </c>
      <c r="R532" s="17"/>
    </row>
    <row r="533" spans="1:18" ht="25.5">
      <c r="A533" s="53">
        <f t="shared" si="12"/>
        <v>508</v>
      </c>
      <c r="B533" s="32" t="s">
        <v>996</v>
      </c>
      <c r="C533" s="52" t="s">
        <v>963</v>
      </c>
      <c r="D533" s="52" t="s">
        <v>997</v>
      </c>
      <c r="E533" s="52" t="s">
        <v>180</v>
      </c>
      <c r="F533" s="52">
        <v>5</v>
      </c>
      <c r="G533" s="55">
        <v>0.27</v>
      </c>
      <c r="H533" s="55">
        <v>0.27</v>
      </c>
      <c r="I533" s="55">
        <v>0.27</v>
      </c>
      <c r="J533" s="55">
        <v>0.27</v>
      </c>
      <c r="K533" s="55">
        <v>0.27</v>
      </c>
      <c r="L533" s="55">
        <v>0.27</v>
      </c>
      <c r="M533" s="55">
        <v>0.27</v>
      </c>
      <c r="N533" s="55">
        <v>0.27</v>
      </c>
      <c r="O533" s="55">
        <v>0.27</v>
      </c>
      <c r="P533" s="55">
        <v>0.27</v>
      </c>
      <c r="Q533" s="55">
        <v>0</v>
      </c>
      <c r="R533" s="17"/>
    </row>
    <row r="534" spans="1:18" ht="38.25">
      <c r="A534" s="53">
        <f t="shared" si="12"/>
        <v>509</v>
      </c>
      <c r="B534" s="32" t="s">
        <v>998</v>
      </c>
      <c r="C534" s="52" t="s">
        <v>963</v>
      </c>
      <c r="D534" s="52" t="s">
        <v>999</v>
      </c>
      <c r="E534" s="52" t="s">
        <v>180</v>
      </c>
      <c r="F534" s="52">
        <v>5</v>
      </c>
      <c r="G534" s="54">
        <v>1.07</v>
      </c>
      <c r="H534" s="54">
        <v>1.07</v>
      </c>
      <c r="I534" s="54">
        <v>1.07</v>
      </c>
      <c r="J534" s="54">
        <v>1.07</v>
      </c>
      <c r="K534" s="54">
        <v>1.07</v>
      </c>
      <c r="L534" s="54">
        <v>1.07</v>
      </c>
      <c r="M534" s="54">
        <v>1.07</v>
      </c>
      <c r="N534" s="54">
        <v>1.07</v>
      </c>
      <c r="O534" s="54">
        <v>1.07</v>
      </c>
      <c r="P534" s="54">
        <v>1.07</v>
      </c>
      <c r="Q534" s="54">
        <v>0</v>
      </c>
      <c r="R534" s="17"/>
    </row>
    <row r="535" spans="1:18" ht="153">
      <c r="A535" s="53">
        <f t="shared" si="12"/>
        <v>510</v>
      </c>
      <c r="B535" s="111" t="s">
        <v>1000</v>
      </c>
      <c r="C535" s="95" t="s">
        <v>963</v>
      </c>
      <c r="D535" s="139" t="s">
        <v>1001</v>
      </c>
      <c r="E535" s="52" t="s">
        <v>180</v>
      </c>
      <c r="F535" s="53">
        <v>5</v>
      </c>
      <c r="G535" s="36">
        <v>5.4207999999999998</v>
      </c>
      <c r="H535" s="36">
        <v>5.4207999999999998</v>
      </c>
      <c r="I535" s="36">
        <v>5.4207999999999998</v>
      </c>
      <c r="J535" s="36">
        <v>5.4207999999999998</v>
      </c>
      <c r="K535" s="36">
        <v>5.4207999999999998</v>
      </c>
      <c r="L535" s="36">
        <v>5.4207999999999998</v>
      </c>
      <c r="M535" s="36">
        <v>5.4207999999999998</v>
      </c>
      <c r="N535" s="36">
        <v>5.4207999999999998</v>
      </c>
      <c r="O535" s="36">
        <v>5.4207999999999998</v>
      </c>
      <c r="P535" s="36">
        <v>5.4207999999999998</v>
      </c>
      <c r="Q535" s="36">
        <v>8.27</v>
      </c>
      <c r="R535" s="17"/>
    </row>
    <row r="536" spans="1:18" ht="204">
      <c r="A536" s="53">
        <f t="shared" si="12"/>
        <v>511</v>
      </c>
      <c r="B536" s="111" t="s">
        <v>1002</v>
      </c>
      <c r="C536" s="95" t="s">
        <v>963</v>
      </c>
      <c r="D536" s="139" t="s">
        <v>1003</v>
      </c>
      <c r="E536" s="52" t="s">
        <v>180</v>
      </c>
      <c r="F536" s="53">
        <v>5</v>
      </c>
      <c r="G536" s="36">
        <v>6.1087999999999996</v>
      </c>
      <c r="H536" s="36">
        <v>6.1087999999999996</v>
      </c>
      <c r="I536" s="36">
        <v>6.1087999999999996</v>
      </c>
      <c r="J536" s="36">
        <v>6.1087999999999996</v>
      </c>
      <c r="K536" s="36">
        <v>6.1087999999999996</v>
      </c>
      <c r="L536" s="36">
        <v>6.1087999999999996</v>
      </c>
      <c r="M536" s="36">
        <v>6.1087999999999996</v>
      </c>
      <c r="N536" s="36">
        <v>6.1087999999999996</v>
      </c>
      <c r="O536" s="36">
        <v>6.1087999999999996</v>
      </c>
      <c r="P536" s="36">
        <v>6.1087999999999996</v>
      </c>
      <c r="Q536" s="36">
        <v>7.45</v>
      </c>
      <c r="R536" s="17"/>
    </row>
    <row r="537" spans="1:18" ht="25.5">
      <c r="A537" s="53">
        <f t="shared" si="12"/>
        <v>512</v>
      </c>
      <c r="B537" s="32" t="s">
        <v>1004</v>
      </c>
      <c r="C537" s="52" t="s">
        <v>1005</v>
      </c>
      <c r="D537" s="52" t="s">
        <v>1006</v>
      </c>
      <c r="E537" s="52" t="s">
        <v>180</v>
      </c>
      <c r="F537" s="52">
        <v>5</v>
      </c>
      <c r="G537" s="55">
        <v>1.2</v>
      </c>
      <c r="H537" s="55">
        <v>1.2</v>
      </c>
      <c r="I537" s="55">
        <v>1.2</v>
      </c>
      <c r="J537" s="55">
        <v>1.2</v>
      </c>
      <c r="K537" s="55">
        <v>1.2</v>
      </c>
      <c r="L537" s="55">
        <v>1.2</v>
      </c>
      <c r="M537" s="55">
        <v>1.2</v>
      </c>
      <c r="N537" s="55">
        <v>1.2</v>
      </c>
      <c r="O537" s="55">
        <v>1.2</v>
      </c>
      <c r="P537" s="55">
        <v>1.2</v>
      </c>
      <c r="Q537" s="55">
        <v>0</v>
      </c>
      <c r="R537" s="17"/>
    </row>
    <row r="538" spans="1:18" ht="25.5">
      <c r="A538" s="53">
        <f t="shared" si="12"/>
        <v>513</v>
      </c>
      <c r="B538" s="32" t="s">
        <v>1004</v>
      </c>
      <c r="C538" s="52" t="s">
        <v>1005</v>
      </c>
      <c r="D538" s="52" t="s">
        <v>1007</v>
      </c>
      <c r="E538" s="52" t="s">
        <v>180</v>
      </c>
      <c r="F538" s="52">
        <v>5</v>
      </c>
      <c r="G538" s="55">
        <v>0.97</v>
      </c>
      <c r="H538" s="55">
        <v>0.97</v>
      </c>
      <c r="I538" s="55">
        <v>0.97</v>
      </c>
      <c r="J538" s="55">
        <v>0.97</v>
      </c>
      <c r="K538" s="55">
        <v>0.97</v>
      </c>
      <c r="L538" s="55">
        <v>0.97</v>
      </c>
      <c r="M538" s="55">
        <v>0.97</v>
      </c>
      <c r="N538" s="55">
        <v>0.97</v>
      </c>
      <c r="O538" s="55">
        <v>0.97</v>
      </c>
      <c r="P538" s="55">
        <v>0.97</v>
      </c>
      <c r="Q538" s="55">
        <v>0</v>
      </c>
      <c r="R538" s="17"/>
    </row>
    <row r="539" spans="1:18">
      <c r="A539" s="53">
        <f t="shared" si="12"/>
        <v>514</v>
      </c>
      <c r="B539" s="32" t="s">
        <v>1008</v>
      </c>
      <c r="C539" s="52" t="s">
        <v>1005</v>
      </c>
      <c r="D539" s="52" t="s">
        <v>1009</v>
      </c>
      <c r="E539" s="52" t="s">
        <v>180</v>
      </c>
      <c r="F539" s="52">
        <v>5</v>
      </c>
      <c r="G539" s="55">
        <v>0.05</v>
      </c>
      <c r="H539" s="55">
        <v>0.05</v>
      </c>
      <c r="I539" s="55">
        <v>0.05</v>
      </c>
      <c r="J539" s="55">
        <v>0.05</v>
      </c>
      <c r="K539" s="55">
        <v>0.05</v>
      </c>
      <c r="L539" s="55">
        <v>0.05</v>
      </c>
      <c r="M539" s="55">
        <v>0.05</v>
      </c>
      <c r="N539" s="55">
        <v>0.05</v>
      </c>
      <c r="O539" s="55">
        <v>0.05</v>
      </c>
      <c r="P539" s="55">
        <v>0.05</v>
      </c>
      <c r="Q539" s="55">
        <v>0</v>
      </c>
      <c r="R539" s="17"/>
    </row>
    <row r="540" spans="1:18">
      <c r="A540" s="53">
        <f t="shared" si="12"/>
        <v>515</v>
      </c>
      <c r="B540" s="32" t="s">
        <v>1008</v>
      </c>
      <c r="C540" s="52" t="s">
        <v>1005</v>
      </c>
      <c r="D540" s="52" t="s">
        <v>1010</v>
      </c>
      <c r="E540" s="52" t="s">
        <v>180</v>
      </c>
      <c r="F540" s="52">
        <v>5</v>
      </c>
      <c r="G540" s="55">
        <v>0.2</v>
      </c>
      <c r="H540" s="55">
        <v>0.2</v>
      </c>
      <c r="I540" s="55">
        <v>0.2</v>
      </c>
      <c r="J540" s="55">
        <v>0.2</v>
      </c>
      <c r="K540" s="55">
        <v>0.2</v>
      </c>
      <c r="L540" s="55">
        <v>0.2</v>
      </c>
      <c r="M540" s="55">
        <v>0.2</v>
      </c>
      <c r="N540" s="55">
        <v>0.2</v>
      </c>
      <c r="O540" s="55">
        <v>0.2</v>
      </c>
      <c r="P540" s="55">
        <v>0.2</v>
      </c>
      <c r="Q540" s="55">
        <v>0</v>
      </c>
      <c r="R540" s="17"/>
    </row>
    <row r="541" spans="1:18" ht="25.5">
      <c r="A541" s="53">
        <f t="shared" si="12"/>
        <v>516</v>
      </c>
      <c r="B541" s="32" t="s">
        <v>1011</v>
      </c>
      <c r="C541" s="52" t="s">
        <v>1005</v>
      </c>
      <c r="D541" s="52" t="s">
        <v>1012</v>
      </c>
      <c r="E541" s="52" t="s">
        <v>180</v>
      </c>
      <c r="F541" s="52">
        <v>5</v>
      </c>
      <c r="G541" s="55">
        <v>1.39</v>
      </c>
      <c r="H541" s="55">
        <v>1.39</v>
      </c>
      <c r="I541" s="55">
        <v>1.39</v>
      </c>
      <c r="J541" s="55">
        <v>1.39</v>
      </c>
      <c r="K541" s="55">
        <v>1.39</v>
      </c>
      <c r="L541" s="55">
        <v>1.39</v>
      </c>
      <c r="M541" s="55">
        <v>1.39</v>
      </c>
      <c r="N541" s="55">
        <v>1.39</v>
      </c>
      <c r="O541" s="55">
        <v>1.39</v>
      </c>
      <c r="P541" s="55">
        <v>1.39</v>
      </c>
      <c r="Q541" s="55">
        <v>0</v>
      </c>
      <c r="R541" s="17"/>
    </row>
    <row r="542" spans="1:18" ht="25.5">
      <c r="A542" s="53">
        <f t="shared" si="12"/>
        <v>517</v>
      </c>
      <c r="B542" s="32" t="s">
        <v>1011</v>
      </c>
      <c r="C542" s="52" t="s">
        <v>1005</v>
      </c>
      <c r="D542" s="52" t="s">
        <v>1013</v>
      </c>
      <c r="E542" s="52" t="s">
        <v>180</v>
      </c>
      <c r="F542" s="52">
        <v>5</v>
      </c>
      <c r="G542" s="55">
        <v>0.33</v>
      </c>
      <c r="H542" s="55">
        <v>0.33</v>
      </c>
      <c r="I542" s="55">
        <v>0.33</v>
      </c>
      <c r="J542" s="55">
        <v>0.33</v>
      </c>
      <c r="K542" s="55">
        <v>0.33</v>
      </c>
      <c r="L542" s="55">
        <v>0.33</v>
      </c>
      <c r="M542" s="55">
        <v>0.33</v>
      </c>
      <c r="N542" s="55">
        <v>0.33</v>
      </c>
      <c r="O542" s="55">
        <v>0.33</v>
      </c>
      <c r="P542" s="55">
        <v>0.33</v>
      </c>
      <c r="Q542" s="55">
        <v>0</v>
      </c>
      <c r="R542" s="17"/>
    </row>
    <row r="543" spans="1:18" ht="25.5">
      <c r="A543" s="53">
        <f t="shared" si="12"/>
        <v>518</v>
      </c>
      <c r="B543" s="32" t="s">
        <v>1014</v>
      </c>
      <c r="C543" s="52" t="s">
        <v>1005</v>
      </c>
      <c r="D543" s="52" t="s">
        <v>1015</v>
      </c>
      <c r="E543" s="52" t="s">
        <v>180</v>
      </c>
      <c r="F543" s="52">
        <v>5</v>
      </c>
      <c r="G543" s="55">
        <v>0.06</v>
      </c>
      <c r="H543" s="55">
        <v>0.06</v>
      </c>
      <c r="I543" s="55">
        <v>0.06</v>
      </c>
      <c r="J543" s="55">
        <v>0.06</v>
      </c>
      <c r="K543" s="55">
        <v>0.06</v>
      </c>
      <c r="L543" s="55">
        <v>0.06</v>
      </c>
      <c r="M543" s="55">
        <v>0.06</v>
      </c>
      <c r="N543" s="55">
        <v>0.06</v>
      </c>
      <c r="O543" s="55">
        <v>0.06</v>
      </c>
      <c r="P543" s="55">
        <v>0.06</v>
      </c>
      <c r="Q543" s="55">
        <v>0</v>
      </c>
      <c r="R543" s="17"/>
    </row>
    <row r="544" spans="1:18" ht="38.25">
      <c r="A544" s="53">
        <f t="shared" si="12"/>
        <v>519</v>
      </c>
      <c r="B544" s="32" t="s">
        <v>1016</v>
      </c>
      <c r="C544" s="52" t="s">
        <v>1005</v>
      </c>
      <c r="D544" s="52" t="s">
        <v>1017</v>
      </c>
      <c r="E544" s="52" t="s">
        <v>180</v>
      </c>
      <c r="F544" s="52">
        <v>5</v>
      </c>
      <c r="G544" s="55">
        <v>0.04</v>
      </c>
      <c r="H544" s="55">
        <v>0.04</v>
      </c>
      <c r="I544" s="55">
        <v>0.04</v>
      </c>
      <c r="J544" s="55">
        <v>0.04</v>
      </c>
      <c r="K544" s="55">
        <v>0.04</v>
      </c>
      <c r="L544" s="55">
        <v>0.04</v>
      </c>
      <c r="M544" s="55">
        <v>0.04</v>
      </c>
      <c r="N544" s="55">
        <v>0.04</v>
      </c>
      <c r="O544" s="55">
        <v>0.04</v>
      </c>
      <c r="P544" s="55">
        <v>0.04</v>
      </c>
      <c r="Q544" s="55">
        <v>0</v>
      </c>
      <c r="R544" s="17"/>
    </row>
    <row r="545" spans="1:18" ht="38.25">
      <c r="A545" s="53">
        <f t="shared" si="12"/>
        <v>520</v>
      </c>
      <c r="B545" s="32" t="s">
        <v>1016</v>
      </c>
      <c r="C545" s="52" t="s">
        <v>1005</v>
      </c>
      <c r="D545" s="52" t="s">
        <v>1018</v>
      </c>
      <c r="E545" s="52" t="s">
        <v>180</v>
      </c>
      <c r="F545" s="52">
        <v>5</v>
      </c>
      <c r="G545" s="55">
        <v>0.84</v>
      </c>
      <c r="H545" s="55">
        <v>0.84</v>
      </c>
      <c r="I545" s="55">
        <v>0.84</v>
      </c>
      <c r="J545" s="55">
        <v>0.84</v>
      </c>
      <c r="K545" s="55">
        <v>0.84</v>
      </c>
      <c r="L545" s="55">
        <v>0.84</v>
      </c>
      <c r="M545" s="55">
        <v>0.84</v>
      </c>
      <c r="N545" s="55">
        <v>0.84</v>
      </c>
      <c r="O545" s="55">
        <v>0.84</v>
      </c>
      <c r="P545" s="55">
        <v>0.84</v>
      </c>
      <c r="Q545" s="55">
        <v>0</v>
      </c>
      <c r="R545" s="17"/>
    </row>
    <row r="546" spans="1:18" ht="25.5">
      <c r="A546" s="53">
        <f t="shared" si="12"/>
        <v>521</v>
      </c>
      <c r="B546" s="32" t="s">
        <v>1019</v>
      </c>
      <c r="C546" s="52" t="s">
        <v>1005</v>
      </c>
      <c r="D546" s="52" t="s">
        <v>1020</v>
      </c>
      <c r="E546" s="52" t="s">
        <v>180</v>
      </c>
      <c r="F546" s="52">
        <v>5</v>
      </c>
      <c r="G546" s="55">
        <v>0.03</v>
      </c>
      <c r="H546" s="55">
        <v>0.03</v>
      </c>
      <c r="I546" s="55">
        <v>0.03</v>
      </c>
      <c r="J546" s="55">
        <v>0.03</v>
      </c>
      <c r="K546" s="55">
        <v>0.03</v>
      </c>
      <c r="L546" s="55">
        <v>0.03</v>
      </c>
      <c r="M546" s="55">
        <v>0.03</v>
      </c>
      <c r="N546" s="55">
        <v>0.03</v>
      </c>
      <c r="O546" s="55">
        <v>0.03</v>
      </c>
      <c r="P546" s="55">
        <v>0.03</v>
      </c>
      <c r="Q546" s="55">
        <v>0</v>
      </c>
      <c r="R546" s="17"/>
    </row>
    <row r="547" spans="1:18" ht="25.5">
      <c r="A547" s="53">
        <f t="shared" si="12"/>
        <v>522</v>
      </c>
      <c r="B547" s="32" t="s">
        <v>1021</v>
      </c>
      <c r="C547" s="52" t="s">
        <v>1005</v>
      </c>
      <c r="D547" s="52" t="s">
        <v>1022</v>
      </c>
      <c r="E547" s="52" t="s">
        <v>180</v>
      </c>
      <c r="F547" s="52">
        <v>5</v>
      </c>
      <c r="G547" s="55">
        <v>0.42</v>
      </c>
      <c r="H547" s="55">
        <v>0.42</v>
      </c>
      <c r="I547" s="55">
        <v>0.42</v>
      </c>
      <c r="J547" s="55">
        <v>0.42</v>
      </c>
      <c r="K547" s="55">
        <v>0.42</v>
      </c>
      <c r="L547" s="55">
        <v>0.42</v>
      </c>
      <c r="M547" s="55">
        <v>0.42</v>
      </c>
      <c r="N547" s="55">
        <v>0.42</v>
      </c>
      <c r="O547" s="55">
        <v>0.42</v>
      </c>
      <c r="P547" s="55">
        <v>0.42</v>
      </c>
      <c r="Q547" s="55">
        <v>0</v>
      </c>
      <c r="R547" s="17"/>
    </row>
    <row r="548" spans="1:18" ht="25.5">
      <c r="A548" s="53">
        <f t="shared" si="12"/>
        <v>523</v>
      </c>
      <c r="B548" s="32" t="s">
        <v>1021</v>
      </c>
      <c r="C548" s="52" t="s">
        <v>1005</v>
      </c>
      <c r="D548" s="52" t="s">
        <v>1023</v>
      </c>
      <c r="E548" s="52" t="s">
        <v>180</v>
      </c>
      <c r="F548" s="52">
        <v>5</v>
      </c>
      <c r="G548" s="55">
        <v>0.26</v>
      </c>
      <c r="H548" s="55">
        <v>0.26</v>
      </c>
      <c r="I548" s="55">
        <v>0.26</v>
      </c>
      <c r="J548" s="55">
        <v>0.26</v>
      </c>
      <c r="K548" s="55">
        <v>0.26</v>
      </c>
      <c r="L548" s="55">
        <v>0.26</v>
      </c>
      <c r="M548" s="55">
        <v>0.26</v>
      </c>
      <c r="N548" s="55">
        <v>0.26</v>
      </c>
      <c r="O548" s="55">
        <v>0.26</v>
      </c>
      <c r="P548" s="55">
        <v>0.26</v>
      </c>
      <c r="Q548" s="55">
        <v>0</v>
      </c>
      <c r="R548" s="17"/>
    </row>
    <row r="549" spans="1:18">
      <c r="A549" s="53">
        <f t="shared" si="12"/>
        <v>524</v>
      </c>
      <c r="B549" s="32" t="s">
        <v>1008</v>
      </c>
      <c r="C549" s="52" t="s">
        <v>1005</v>
      </c>
      <c r="D549" s="52" t="s">
        <v>1024</v>
      </c>
      <c r="E549" s="52" t="s">
        <v>180</v>
      </c>
      <c r="F549" s="52">
        <v>5</v>
      </c>
      <c r="G549" s="55">
        <v>0.2</v>
      </c>
      <c r="H549" s="55">
        <v>0.2</v>
      </c>
      <c r="I549" s="55">
        <v>0.2</v>
      </c>
      <c r="J549" s="55">
        <v>0.2</v>
      </c>
      <c r="K549" s="55">
        <v>0.2</v>
      </c>
      <c r="L549" s="55">
        <v>0.2</v>
      </c>
      <c r="M549" s="55">
        <v>0.2</v>
      </c>
      <c r="N549" s="55">
        <v>0.2</v>
      </c>
      <c r="O549" s="55">
        <v>0.2</v>
      </c>
      <c r="P549" s="55">
        <v>0.2</v>
      </c>
      <c r="Q549" s="55">
        <v>0</v>
      </c>
      <c r="R549" s="17"/>
    </row>
    <row r="550" spans="1:18">
      <c r="A550" s="53">
        <f t="shared" si="12"/>
        <v>525</v>
      </c>
      <c r="B550" s="32" t="s">
        <v>1008</v>
      </c>
      <c r="C550" s="52" t="s">
        <v>1005</v>
      </c>
      <c r="D550" s="52" t="s">
        <v>1025</v>
      </c>
      <c r="E550" s="52" t="s">
        <v>180</v>
      </c>
      <c r="F550" s="52">
        <v>5</v>
      </c>
      <c r="G550" s="55">
        <v>0.22</v>
      </c>
      <c r="H550" s="55">
        <v>0.22</v>
      </c>
      <c r="I550" s="55">
        <v>0.22</v>
      </c>
      <c r="J550" s="55">
        <v>0.22</v>
      </c>
      <c r="K550" s="55">
        <v>0.22</v>
      </c>
      <c r="L550" s="55">
        <v>0.22</v>
      </c>
      <c r="M550" s="55">
        <v>0.22</v>
      </c>
      <c r="N550" s="55">
        <v>0.22</v>
      </c>
      <c r="O550" s="55">
        <v>0.22</v>
      </c>
      <c r="P550" s="55">
        <v>0.22</v>
      </c>
      <c r="Q550" s="55">
        <v>0</v>
      </c>
      <c r="R550" s="17"/>
    </row>
    <row r="551" spans="1:18" ht="409.5">
      <c r="A551" s="53">
        <f t="shared" si="12"/>
        <v>526</v>
      </c>
      <c r="B551" s="111" t="s">
        <v>1026</v>
      </c>
      <c r="C551" s="52" t="s">
        <v>1005</v>
      </c>
      <c r="D551" s="139" t="s">
        <v>1027</v>
      </c>
      <c r="E551" s="52" t="s">
        <v>180</v>
      </c>
      <c r="F551" s="53">
        <v>5</v>
      </c>
      <c r="G551" s="36">
        <v>3.57192</v>
      </c>
      <c r="H551" s="36">
        <v>3.57192</v>
      </c>
      <c r="I551" s="36">
        <v>3.57192</v>
      </c>
      <c r="J551" s="36">
        <v>3.57192</v>
      </c>
      <c r="K551" s="36">
        <v>3.57192</v>
      </c>
      <c r="L551" s="36">
        <v>3.57192</v>
      </c>
      <c r="M551" s="36">
        <v>3.57192</v>
      </c>
      <c r="N551" s="36">
        <v>3.57192</v>
      </c>
      <c r="O551" s="36">
        <v>3.57192</v>
      </c>
      <c r="P551" s="36">
        <v>3.57192</v>
      </c>
      <c r="Q551" s="36">
        <v>10.37537234876481</v>
      </c>
      <c r="R551" s="17"/>
    </row>
    <row r="552" spans="1:18">
      <c r="A552" s="53">
        <f t="shared" si="12"/>
        <v>527</v>
      </c>
      <c r="B552" s="111" t="s">
        <v>1028</v>
      </c>
      <c r="C552" s="52" t="s">
        <v>1005</v>
      </c>
      <c r="D552" s="139" t="s">
        <v>1029</v>
      </c>
      <c r="E552" s="52" t="s">
        <v>180</v>
      </c>
      <c r="F552" s="53">
        <v>5</v>
      </c>
      <c r="G552" s="36">
        <v>0.15192</v>
      </c>
      <c r="H552" s="36">
        <v>0.15192</v>
      </c>
      <c r="I552" s="36">
        <v>0.15192</v>
      </c>
      <c r="J552" s="36">
        <v>0.15192</v>
      </c>
      <c r="K552" s="36">
        <v>0.15192</v>
      </c>
      <c r="L552" s="36">
        <v>0.15192</v>
      </c>
      <c r="M552" s="36">
        <v>0.15192</v>
      </c>
      <c r="N552" s="36">
        <v>0.15192</v>
      </c>
      <c r="O552" s="36">
        <v>0.15192</v>
      </c>
      <c r="P552" s="36">
        <v>0.15192</v>
      </c>
      <c r="Q552" s="36">
        <v>13.530513135568459</v>
      </c>
      <c r="R552" s="17"/>
    </row>
    <row r="553" spans="1:18" ht="153">
      <c r="A553" s="53">
        <f t="shared" si="12"/>
        <v>528</v>
      </c>
      <c r="B553" s="111" t="s">
        <v>1030</v>
      </c>
      <c r="C553" s="52" t="s">
        <v>1005</v>
      </c>
      <c r="D553" s="139" t="s">
        <v>1031</v>
      </c>
      <c r="E553" s="52" t="s">
        <v>180</v>
      </c>
      <c r="F553" s="53">
        <v>5</v>
      </c>
      <c r="G553" s="36">
        <v>0.15648000000000001</v>
      </c>
      <c r="H553" s="36">
        <v>0.15648000000000001</v>
      </c>
      <c r="I553" s="36">
        <v>0.15648000000000001</v>
      </c>
      <c r="J553" s="36">
        <v>0.15648000000000001</v>
      </c>
      <c r="K553" s="36">
        <v>0.15648000000000001</v>
      </c>
      <c r="L553" s="36">
        <v>0.15648000000000001</v>
      </c>
      <c r="M553" s="36">
        <v>0.15648000000000001</v>
      </c>
      <c r="N553" s="36">
        <v>0.15648000000000001</v>
      </c>
      <c r="O553" s="36">
        <v>0.15648000000000001</v>
      </c>
      <c r="P553" s="36">
        <v>0.15648000000000001</v>
      </c>
      <c r="Q553" s="36">
        <v>1.689069245625997</v>
      </c>
      <c r="R553" s="17"/>
    </row>
    <row r="554" spans="1:18">
      <c r="A554" s="53">
        <f t="shared" si="12"/>
        <v>529</v>
      </c>
      <c r="B554" s="111" t="s">
        <v>1032</v>
      </c>
      <c r="C554" s="52" t="s">
        <v>1005</v>
      </c>
      <c r="D554" s="139" t="s">
        <v>1033</v>
      </c>
      <c r="E554" s="52" t="s">
        <v>180</v>
      </c>
      <c r="F554" s="53">
        <v>5</v>
      </c>
      <c r="G554" s="36">
        <v>0.35</v>
      </c>
      <c r="H554" s="36">
        <v>0.35</v>
      </c>
      <c r="I554" s="36">
        <v>0.35</v>
      </c>
      <c r="J554" s="36">
        <v>0.35</v>
      </c>
      <c r="K554" s="36">
        <v>0.35</v>
      </c>
      <c r="L554" s="36">
        <v>0.35</v>
      </c>
      <c r="M554" s="36">
        <v>0.35</v>
      </c>
      <c r="N554" s="36">
        <v>0.35</v>
      </c>
      <c r="O554" s="36">
        <v>0.35</v>
      </c>
      <c r="P554" s="36">
        <v>0.35</v>
      </c>
      <c r="Q554" s="36">
        <v>0</v>
      </c>
      <c r="R554" s="17"/>
    </row>
    <row r="555" spans="1:18" ht="25.5">
      <c r="A555" s="53">
        <f t="shared" si="12"/>
        <v>530</v>
      </c>
      <c r="B555" s="111" t="s">
        <v>1034</v>
      </c>
      <c r="C555" s="52" t="s">
        <v>1005</v>
      </c>
      <c r="D555" s="139" t="s">
        <v>1035</v>
      </c>
      <c r="E555" s="52" t="s">
        <v>180</v>
      </c>
      <c r="F555" s="53">
        <v>5</v>
      </c>
      <c r="G555" s="36">
        <v>0.1</v>
      </c>
      <c r="H555" s="36">
        <v>0.1</v>
      </c>
      <c r="I555" s="36">
        <v>0.1</v>
      </c>
      <c r="J555" s="36">
        <v>0.1</v>
      </c>
      <c r="K555" s="36">
        <v>0.1</v>
      </c>
      <c r="L555" s="36">
        <v>0.1</v>
      </c>
      <c r="M555" s="36">
        <v>0.1</v>
      </c>
      <c r="N555" s="36">
        <v>0.1</v>
      </c>
      <c r="O555" s="36">
        <v>0.1</v>
      </c>
      <c r="P555" s="36">
        <v>0.1</v>
      </c>
      <c r="Q555" s="36">
        <v>0</v>
      </c>
      <c r="R555" s="17"/>
    </row>
    <row r="556" spans="1:18" ht="102">
      <c r="A556" s="53">
        <f t="shared" si="12"/>
        <v>531</v>
      </c>
      <c r="B556" s="82" t="s">
        <v>1036</v>
      </c>
      <c r="C556" s="82" t="s">
        <v>1037</v>
      </c>
      <c r="D556" s="82" t="s">
        <v>1038</v>
      </c>
      <c r="E556" s="97" t="s">
        <v>180</v>
      </c>
      <c r="F556" s="97">
        <v>5</v>
      </c>
      <c r="G556" s="84">
        <v>1.04</v>
      </c>
      <c r="H556" s="84">
        <v>1.04</v>
      </c>
      <c r="I556" s="84">
        <v>1.04</v>
      </c>
      <c r="J556" s="84">
        <v>1.04</v>
      </c>
      <c r="K556" s="84">
        <v>1.04</v>
      </c>
      <c r="L556" s="84">
        <v>1.04</v>
      </c>
      <c r="M556" s="84">
        <v>1.04</v>
      </c>
      <c r="N556" s="84">
        <v>1.04</v>
      </c>
      <c r="O556" s="84">
        <v>1.04</v>
      </c>
      <c r="P556" s="84">
        <v>1.04</v>
      </c>
      <c r="Q556" s="43">
        <v>0</v>
      </c>
      <c r="R556" s="77"/>
    </row>
    <row r="557" spans="1:18" ht="25.5">
      <c r="A557" s="53">
        <f t="shared" si="12"/>
        <v>532</v>
      </c>
      <c r="B557" s="22" t="s">
        <v>1039</v>
      </c>
      <c r="C557" s="64" t="s">
        <v>1037</v>
      </c>
      <c r="D557" s="64" t="s">
        <v>1040</v>
      </c>
      <c r="E557" s="87" t="s">
        <v>180</v>
      </c>
      <c r="F557" s="87">
        <v>5</v>
      </c>
      <c r="G557" s="50">
        <v>0.76</v>
      </c>
      <c r="H557" s="50">
        <v>0.76</v>
      </c>
      <c r="I557" s="50">
        <v>0.76</v>
      </c>
      <c r="J557" s="50">
        <v>0.76</v>
      </c>
      <c r="K557" s="50">
        <v>0.76</v>
      </c>
      <c r="L557" s="50">
        <v>0.76</v>
      </c>
      <c r="M557" s="50">
        <v>0.76</v>
      </c>
      <c r="N557" s="50">
        <v>0.76</v>
      </c>
      <c r="O557" s="50">
        <v>0.76</v>
      </c>
      <c r="P557" s="50">
        <v>0.76</v>
      </c>
      <c r="Q557" s="24">
        <v>0</v>
      </c>
      <c r="R557" s="51"/>
    </row>
    <row r="558" spans="1:18">
      <c r="A558" s="53">
        <f t="shared" si="12"/>
        <v>533</v>
      </c>
      <c r="B558" s="22" t="s">
        <v>1041</v>
      </c>
      <c r="C558" s="64" t="s">
        <v>1037</v>
      </c>
      <c r="D558" s="64" t="s">
        <v>1042</v>
      </c>
      <c r="E558" s="87" t="s">
        <v>180</v>
      </c>
      <c r="F558" s="87">
        <v>5</v>
      </c>
      <c r="G558" s="50">
        <v>0.56999999999999995</v>
      </c>
      <c r="H558" s="50">
        <v>0.56999999999999995</v>
      </c>
      <c r="I558" s="50">
        <v>0.56999999999999995</v>
      </c>
      <c r="J558" s="50">
        <v>0.56999999999999995</v>
      </c>
      <c r="K558" s="50">
        <v>0.56999999999999995</v>
      </c>
      <c r="L558" s="50">
        <v>0.56999999999999995</v>
      </c>
      <c r="M558" s="50">
        <v>0.56999999999999995</v>
      </c>
      <c r="N558" s="50">
        <v>0.56999999999999995</v>
      </c>
      <c r="O558" s="50">
        <v>0.56999999999999995</v>
      </c>
      <c r="P558" s="50">
        <v>0.56999999999999995</v>
      </c>
      <c r="Q558" s="24">
        <v>0</v>
      </c>
      <c r="R558" s="51"/>
    </row>
    <row r="559" spans="1:18" ht="25.5">
      <c r="A559" s="53">
        <f t="shared" si="12"/>
        <v>534</v>
      </c>
      <c r="B559" s="65" t="s">
        <v>1043</v>
      </c>
      <c r="C559" s="66" t="s">
        <v>1037</v>
      </c>
      <c r="D559" s="66" t="s">
        <v>1044</v>
      </c>
      <c r="E559" s="101" t="s">
        <v>180</v>
      </c>
      <c r="F559" s="101">
        <v>5</v>
      </c>
      <c r="G559" s="70">
        <v>0.01</v>
      </c>
      <c r="H559" s="70">
        <v>0.01</v>
      </c>
      <c r="I559" s="70">
        <v>0.01</v>
      </c>
      <c r="J559" s="70">
        <v>0.01</v>
      </c>
      <c r="K559" s="70">
        <v>0.01</v>
      </c>
      <c r="L559" s="70">
        <v>0.01</v>
      </c>
      <c r="M559" s="70">
        <v>0.01</v>
      </c>
      <c r="N559" s="70">
        <v>0.01</v>
      </c>
      <c r="O559" s="70">
        <v>0.01</v>
      </c>
      <c r="P559" s="70">
        <v>0.01</v>
      </c>
      <c r="Q559" s="102">
        <v>0</v>
      </c>
      <c r="R559" s="96"/>
    </row>
    <row r="560" spans="1:18" ht="25.5">
      <c r="A560" s="53">
        <f t="shared" si="12"/>
        <v>535</v>
      </c>
      <c r="B560" s="32" t="s">
        <v>1043</v>
      </c>
      <c r="C560" s="52" t="s">
        <v>1037</v>
      </c>
      <c r="D560" s="52" t="s">
        <v>1045</v>
      </c>
      <c r="E560" s="95" t="s">
        <v>180</v>
      </c>
      <c r="F560" s="95">
        <v>5</v>
      </c>
      <c r="G560" s="55">
        <v>0.38</v>
      </c>
      <c r="H560" s="55">
        <v>0.38</v>
      </c>
      <c r="I560" s="55">
        <v>0.38</v>
      </c>
      <c r="J560" s="55">
        <v>0.38</v>
      </c>
      <c r="K560" s="55">
        <v>0.38</v>
      </c>
      <c r="L560" s="55">
        <v>0.38</v>
      </c>
      <c r="M560" s="55">
        <v>0.38</v>
      </c>
      <c r="N560" s="55">
        <v>0.38</v>
      </c>
      <c r="O560" s="55">
        <v>0.38</v>
      </c>
      <c r="P560" s="55">
        <v>0.38</v>
      </c>
      <c r="Q560" s="36">
        <v>0</v>
      </c>
      <c r="R560" s="17"/>
    </row>
    <row r="561" spans="1:18" ht="25.5">
      <c r="A561" s="53">
        <f t="shared" si="12"/>
        <v>536</v>
      </c>
      <c r="B561" s="32" t="s">
        <v>1046</v>
      </c>
      <c r="C561" s="53" t="s">
        <v>1037</v>
      </c>
      <c r="D561" s="53" t="s">
        <v>1047</v>
      </c>
      <c r="E561" s="95" t="s">
        <v>180</v>
      </c>
      <c r="F561" s="95">
        <v>5</v>
      </c>
      <c r="G561" s="148">
        <v>2.34</v>
      </c>
      <c r="H561" s="148">
        <v>2.34</v>
      </c>
      <c r="I561" s="148">
        <v>2.34</v>
      </c>
      <c r="J561" s="148">
        <v>2.34</v>
      </c>
      <c r="K561" s="148">
        <v>2.34</v>
      </c>
      <c r="L561" s="148">
        <v>2.34</v>
      </c>
      <c r="M561" s="148">
        <v>2.34</v>
      </c>
      <c r="N561" s="148">
        <v>2.34</v>
      </c>
      <c r="O561" s="148">
        <v>2.34</v>
      </c>
      <c r="P561" s="148">
        <v>2.34</v>
      </c>
      <c r="Q561" s="36">
        <v>0</v>
      </c>
      <c r="R561" s="17"/>
    </row>
    <row r="562" spans="1:18">
      <c r="A562" s="53">
        <f t="shared" si="12"/>
        <v>537</v>
      </c>
      <c r="B562" s="32" t="s">
        <v>1048</v>
      </c>
      <c r="C562" s="95" t="s">
        <v>1037</v>
      </c>
      <c r="D562" s="138" t="s">
        <v>1049</v>
      </c>
      <c r="E562" s="95" t="s">
        <v>180</v>
      </c>
      <c r="F562" s="95">
        <v>5</v>
      </c>
      <c r="G562" s="148">
        <v>0.23</v>
      </c>
      <c r="H562" s="148">
        <v>0.23</v>
      </c>
      <c r="I562" s="148">
        <v>0.23</v>
      </c>
      <c r="J562" s="148">
        <v>0.23</v>
      </c>
      <c r="K562" s="148">
        <v>0.23</v>
      </c>
      <c r="L562" s="148">
        <v>0.23</v>
      </c>
      <c r="M562" s="148">
        <v>0.23</v>
      </c>
      <c r="N562" s="148">
        <v>0.23</v>
      </c>
      <c r="O562" s="148">
        <v>0.23</v>
      </c>
      <c r="P562" s="148">
        <v>0.23</v>
      </c>
      <c r="Q562" s="36">
        <v>0</v>
      </c>
      <c r="R562" s="17"/>
    </row>
    <row r="563" spans="1:18" ht="409.5">
      <c r="A563" s="53">
        <f t="shared" si="12"/>
        <v>538</v>
      </c>
      <c r="B563" s="111" t="s">
        <v>1050</v>
      </c>
      <c r="C563" s="52" t="s">
        <v>1037</v>
      </c>
      <c r="D563" s="139" t="s">
        <v>1051</v>
      </c>
      <c r="E563" s="52" t="s">
        <v>180</v>
      </c>
      <c r="F563" s="53">
        <v>20</v>
      </c>
      <c r="G563" s="36"/>
      <c r="H563" s="18"/>
      <c r="I563" s="18"/>
      <c r="J563" s="18"/>
      <c r="K563" s="18"/>
      <c r="L563" s="18"/>
      <c r="M563" s="36"/>
      <c r="N563" s="36"/>
      <c r="O563" s="36"/>
      <c r="P563" s="36">
        <v>0.40704000000000001</v>
      </c>
      <c r="Q563" s="36">
        <v>5.47</v>
      </c>
      <c r="R563" s="17"/>
    </row>
    <row r="564" spans="1:18" ht="409.5">
      <c r="A564" s="53">
        <f t="shared" si="12"/>
        <v>539</v>
      </c>
      <c r="B564" s="111" t="s">
        <v>1052</v>
      </c>
      <c r="C564" s="52" t="s">
        <v>1037</v>
      </c>
      <c r="D564" s="139" t="s">
        <v>1053</v>
      </c>
      <c r="E564" s="52" t="s">
        <v>180</v>
      </c>
      <c r="F564" s="53">
        <v>20</v>
      </c>
      <c r="G564" s="36"/>
      <c r="H564" s="18"/>
      <c r="I564" s="18"/>
      <c r="J564" s="18"/>
      <c r="K564" s="18"/>
      <c r="L564" s="18"/>
      <c r="M564" s="36"/>
      <c r="N564" s="36"/>
      <c r="O564" s="36"/>
      <c r="P564" s="36">
        <v>3.8</v>
      </c>
      <c r="Q564" s="36">
        <v>5.51</v>
      </c>
      <c r="R564" s="17"/>
    </row>
    <row r="565" spans="1:18" ht="382.5">
      <c r="A565" s="53">
        <f t="shared" si="12"/>
        <v>540</v>
      </c>
      <c r="B565" s="113" t="s">
        <v>1054</v>
      </c>
      <c r="C565" s="82" t="s">
        <v>1037</v>
      </c>
      <c r="D565" s="136" t="s">
        <v>1055</v>
      </c>
      <c r="E565" s="82" t="s">
        <v>180</v>
      </c>
      <c r="F565" s="112">
        <v>20</v>
      </c>
      <c r="G565" s="43"/>
      <c r="H565" s="44"/>
      <c r="I565" s="44"/>
      <c r="J565" s="44"/>
      <c r="K565" s="44"/>
      <c r="L565" s="44"/>
      <c r="M565" s="43"/>
      <c r="N565" s="43"/>
      <c r="O565" s="43"/>
      <c r="P565" s="43">
        <v>3.67</v>
      </c>
      <c r="Q565" s="43">
        <v>7.13</v>
      </c>
      <c r="R565" s="77"/>
    </row>
    <row r="566" spans="1:18" ht="25.5">
      <c r="A566" s="53">
        <f t="shared" si="12"/>
        <v>541</v>
      </c>
      <c r="B566" s="64" t="s">
        <v>1056</v>
      </c>
      <c r="C566" s="23" t="s">
        <v>1057</v>
      </c>
      <c r="D566" s="23" t="s">
        <v>1058</v>
      </c>
      <c r="E566" s="23" t="s">
        <v>180</v>
      </c>
      <c r="F566" s="87">
        <v>5</v>
      </c>
      <c r="G566" s="24"/>
      <c r="H566" s="100"/>
      <c r="I566" s="100"/>
      <c r="J566" s="98">
        <v>0.35</v>
      </c>
      <c r="K566" s="98">
        <v>0.35</v>
      </c>
      <c r="L566" s="98">
        <v>0.35</v>
      </c>
      <c r="M566" s="98">
        <v>0.35</v>
      </c>
      <c r="N566" s="98">
        <v>0.35</v>
      </c>
      <c r="O566" s="98">
        <v>0.35</v>
      </c>
      <c r="P566" s="98">
        <v>0.35</v>
      </c>
      <c r="Q566" s="98">
        <v>0</v>
      </c>
      <c r="R566" s="26" t="s">
        <v>44</v>
      </c>
    </row>
    <row r="567" spans="1:18" ht="25.5">
      <c r="A567" s="53">
        <f t="shared" si="12"/>
        <v>542</v>
      </c>
      <c r="B567" s="65" t="s">
        <v>1059</v>
      </c>
      <c r="C567" s="66" t="s">
        <v>1057</v>
      </c>
      <c r="D567" s="66" t="s">
        <v>1060</v>
      </c>
      <c r="E567" s="66" t="s">
        <v>180</v>
      </c>
      <c r="F567" s="101">
        <v>5</v>
      </c>
      <c r="G567" s="70">
        <v>0.43</v>
      </c>
      <c r="H567" s="70">
        <v>0.43</v>
      </c>
      <c r="I567" s="70">
        <v>0.43</v>
      </c>
      <c r="J567" s="70">
        <v>0.43</v>
      </c>
      <c r="K567" s="70">
        <v>0.43</v>
      </c>
      <c r="L567" s="70">
        <v>0.43</v>
      </c>
      <c r="M567" s="70">
        <v>0.43</v>
      </c>
      <c r="N567" s="70">
        <v>0.43</v>
      </c>
      <c r="O567" s="70">
        <v>0.43</v>
      </c>
      <c r="P567" s="70">
        <v>0.43</v>
      </c>
      <c r="Q567" s="70">
        <v>0</v>
      </c>
      <c r="R567" s="96"/>
    </row>
    <row r="568" spans="1:18" ht="25.5">
      <c r="A568" s="53">
        <f t="shared" si="12"/>
        <v>543</v>
      </c>
      <c r="B568" s="32" t="s">
        <v>1059</v>
      </c>
      <c r="C568" s="52" t="s">
        <v>1057</v>
      </c>
      <c r="D568" s="52" t="s">
        <v>1061</v>
      </c>
      <c r="E568" s="52" t="s">
        <v>180</v>
      </c>
      <c r="F568" s="95">
        <v>5</v>
      </c>
      <c r="G568" s="55">
        <v>0.8</v>
      </c>
      <c r="H568" s="55">
        <v>0.8</v>
      </c>
      <c r="I568" s="55">
        <v>0.8</v>
      </c>
      <c r="J568" s="55">
        <v>0.8</v>
      </c>
      <c r="K568" s="55">
        <v>0.8</v>
      </c>
      <c r="L568" s="55">
        <v>0.8</v>
      </c>
      <c r="M568" s="55">
        <v>0.8</v>
      </c>
      <c r="N568" s="55">
        <v>0.8</v>
      </c>
      <c r="O568" s="55">
        <v>0.8</v>
      </c>
      <c r="P568" s="55">
        <v>0.8</v>
      </c>
      <c r="Q568" s="55">
        <v>0</v>
      </c>
      <c r="R568" s="17"/>
    </row>
    <row r="569" spans="1:18" ht="25.5">
      <c r="A569" s="53">
        <f t="shared" si="12"/>
        <v>544</v>
      </c>
      <c r="B569" s="32" t="s">
        <v>1059</v>
      </c>
      <c r="C569" s="95" t="s">
        <v>1057</v>
      </c>
      <c r="D569" s="138" t="s">
        <v>1062</v>
      </c>
      <c r="E569" s="95" t="s">
        <v>180</v>
      </c>
      <c r="F569" s="95">
        <v>5</v>
      </c>
      <c r="G569" s="148">
        <v>0.95</v>
      </c>
      <c r="H569" s="148">
        <v>0.95</v>
      </c>
      <c r="I569" s="148">
        <v>0.95</v>
      </c>
      <c r="J569" s="148">
        <v>0.95</v>
      </c>
      <c r="K569" s="148">
        <v>0.95</v>
      </c>
      <c r="L569" s="148">
        <v>0.95</v>
      </c>
      <c r="M569" s="148">
        <v>0.95</v>
      </c>
      <c r="N569" s="148">
        <v>0.95</v>
      </c>
      <c r="O569" s="148">
        <v>0.95</v>
      </c>
      <c r="P569" s="148">
        <v>0.95</v>
      </c>
      <c r="Q569" s="55">
        <v>0</v>
      </c>
      <c r="R569" s="17"/>
    </row>
    <row r="570" spans="1:18" ht="25.5">
      <c r="A570" s="53">
        <f t="shared" si="12"/>
        <v>545</v>
      </c>
      <c r="B570" s="32" t="s">
        <v>1059</v>
      </c>
      <c r="C570" s="52" t="s">
        <v>1057</v>
      </c>
      <c r="D570" s="52" t="s">
        <v>1063</v>
      </c>
      <c r="E570" s="52" t="s">
        <v>180</v>
      </c>
      <c r="F570" s="95">
        <v>5</v>
      </c>
      <c r="G570" s="55">
        <v>3.44</v>
      </c>
      <c r="H570" s="55">
        <v>3.44</v>
      </c>
      <c r="I570" s="55">
        <v>3.44</v>
      </c>
      <c r="J570" s="55">
        <v>3.44</v>
      </c>
      <c r="K570" s="55">
        <v>3.44</v>
      </c>
      <c r="L570" s="55">
        <v>3.44</v>
      </c>
      <c r="M570" s="55">
        <v>3.44</v>
      </c>
      <c r="N570" s="55">
        <v>3.44</v>
      </c>
      <c r="O570" s="55">
        <v>3.44</v>
      </c>
      <c r="P570" s="55">
        <v>3.44</v>
      </c>
      <c r="Q570" s="55">
        <v>0</v>
      </c>
      <c r="R570" s="17"/>
    </row>
    <row r="571" spans="1:18" ht="25.5">
      <c r="A571" s="53">
        <f t="shared" si="12"/>
        <v>546</v>
      </c>
      <c r="B571" s="32" t="s">
        <v>1059</v>
      </c>
      <c r="C571" s="52" t="s">
        <v>1057</v>
      </c>
      <c r="D571" s="52" t="s">
        <v>1064</v>
      </c>
      <c r="E571" s="52" t="s">
        <v>180</v>
      </c>
      <c r="F571" s="95">
        <v>20</v>
      </c>
      <c r="G571" s="36"/>
      <c r="H571" s="18"/>
      <c r="I571" s="18"/>
      <c r="J571" s="18"/>
      <c r="K571" s="18"/>
      <c r="L571" s="18"/>
      <c r="M571" s="55"/>
      <c r="N571" s="55"/>
      <c r="O571" s="55"/>
      <c r="P571" s="55">
        <v>3.63</v>
      </c>
      <c r="Q571" s="55">
        <v>0</v>
      </c>
      <c r="R571" s="17"/>
    </row>
    <row r="572" spans="1:18" ht="38.25">
      <c r="A572" s="53">
        <f t="shared" si="12"/>
        <v>547</v>
      </c>
      <c r="B572" s="32" t="s">
        <v>1065</v>
      </c>
      <c r="C572" s="95" t="s">
        <v>1057</v>
      </c>
      <c r="D572" s="138" t="s">
        <v>1066</v>
      </c>
      <c r="E572" s="95" t="s">
        <v>180</v>
      </c>
      <c r="F572" s="95">
        <v>5</v>
      </c>
      <c r="G572" s="148">
        <v>0.1</v>
      </c>
      <c r="H572" s="148">
        <v>0.1</v>
      </c>
      <c r="I572" s="148">
        <v>0.1</v>
      </c>
      <c r="J572" s="148">
        <v>0.1</v>
      </c>
      <c r="K572" s="148">
        <v>0.1</v>
      </c>
      <c r="L572" s="148">
        <v>0.1</v>
      </c>
      <c r="M572" s="148">
        <v>0.1</v>
      </c>
      <c r="N572" s="148">
        <v>0.1</v>
      </c>
      <c r="O572" s="148">
        <v>0.1</v>
      </c>
      <c r="P572" s="148">
        <v>0.1</v>
      </c>
      <c r="Q572" s="55">
        <v>0</v>
      </c>
      <c r="R572" s="17"/>
    </row>
    <row r="573" spans="1:18" ht="25.5">
      <c r="A573" s="53">
        <f t="shared" si="12"/>
        <v>548</v>
      </c>
      <c r="B573" s="32" t="s">
        <v>1067</v>
      </c>
      <c r="C573" s="95" t="s">
        <v>1057</v>
      </c>
      <c r="D573" s="138" t="s">
        <v>1068</v>
      </c>
      <c r="E573" s="95" t="s">
        <v>180</v>
      </c>
      <c r="F573" s="95">
        <v>5</v>
      </c>
      <c r="G573" s="148">
        <v>0.24</v>
      </c>
      <c r="H573" s="148">
        <v>0.24</v>
      </c>
      <c r="I573" s="148">
        <v>0.24</v>
      </c>
      <c r="J573" s="148">
        <v>0.24</v>
      </c>
      <c r="K573" s="148">
        <v>0.24</v>
      </c>
      <c r="L573" s="148">
        <v>0.24</v>
      </c>
      <c r="M573" s="148">
        <v>0.24</v>
      </c>
      <c r="N573" s="148">
        <v>0.24</v>
      </c>
      <c r="O573" s="148">
        <v>0.24</v>
      </c>
      <c r="P573" s="148">
        <v>0.24</v>
      </c>
      <c r="Q573" s="55">
        <v>0</v>
      </c>
      <c r="R573" s="17"/>
    </row>
    <row r="574" spans="1:18" ht="25.5">
      <c r="A574" s="53">
        <f t="shared" si="12"/>
        <v>549</v>
      </c>
      <c r="B574" s="32" t="s">
        <v>1059</v>
      </c>
      <c r="C574" s="95" t="s">
        <v>1057</v>
      </c>
      <c r="D574" s="138" t="s">
        <v>1069</v>
      </c>
      <c r="E574" s="95" t="s">
        <v>180</v>
      </c>
      <c r="F574" s="95">
        <v>20</v>
      </c>
      <c r="G574" s="36"/>
      <c r="H574" s="18"/>
      <c r="I574" s="18"/>
      <c r="J574" s="18"/>
      <c r="K574" s="18"/>
      <c r="L574" s="18"/>
      <c r="M574" s="148"/>
      <c r="N574" s="148"/>
      <c r="O574" s="148"/>
      <c r="P574" s="148">
        <v>3.01</v>
      </c>
      <c r="Q574" s="55">
        <v>0</v>
      </c>
      <c r="R574" s="17"/>
    </row>
    <row r="575" spans="1:18" ht="25.5">
      <c r="A575" s="53">
        <f t="shared" si="12"/>
        <v>550</v>
      </c>
      <c r="B575" s="32" t="s">
        <v>1059</v>
      </c>
      <c r="C575" s="95" t="s">
        <v>1057</v>
      </c>
      <c r="D575" s="138" t="s">
        <v>1070</v>
      </c>
      <c r="E575" s="95" t="s">
        <v>180</v>
      </c>
      <c r="F575" s="95">
        <v>5</v>
      </c>
      <c r="G575" s="148">
        <v>1.04</v>
      </c>
      <c r="H575" s="148">
        <v>1.04</v>
      </c>
      <c r="I575" s="148">
        <v>1.04</v>
      </c>
      <c r="J575" s="148">
        <v>1.04</v>
      </c>
      <c r="K575" s="148">
        <v>1.04</v>
      </c>
      <c r="L575" s="148">
        <v>1.04</v>
      </c>
      <c r="M575" s="148">
        <v>1.04</v>
      </c>
      <c r="N575" s="148">
        <v>1.04</v>
      </c>
      <c r="O575" s="148">
        <v>1.04</v>
      </c>
      <c r="P575" s="148">
        <v>1.04</v>
      </c>
      <c r="Q575" s="55">
        <v>0</v>
      </c>
      <c r="R575" s="17"/>
    </row>
    <row r="576" spans="1:18" ht="25.5">
      <c r="A576" s="53">
        <f t="shared" si="12"/>
        <v>551</v>
      </c>
      <c r="B576" s="32" t="s">
        <v>1059</v>
      </c>
      <c r="C576" s="95" t="s">
        <v>1057</v>
      </c>
      <c r="D576" s="138" t="s">
        <v>1071</v>
      </c>
      <c r="E576" s="95" t="s">
        <v>180</v>
      </c>
      <c r="F576" s="95">
        <v>20</v>
      </c>
      <c r="G576" s="36"/>
      <c r="H576" s="18"/>
      <c r="I576" s="18"/>
      <c r="J576" s="18"/>
      <c r="K576" s="18"/>
      <c r="L576" s="18"/>
      <c r="M576" s="148"/>
      <c r="N576" s="148"/>
      <c r="O576" s="148"/>
      <c r="P576" s="148">
        <v>0.66</v>
      </c>
      <c r="Q576" s="55">
        <v>0</v>
      </c>
      <c r="R576" s="17"/>
    </row>
    <row r="577" spans="1:18" ht="25.5">
      <c r="A577" s="53">
        <f t="shared" si="12"/>
        <v>552</v>
      </c>
      <c r="B577" s="32" t="s">
        <v>1072</v>
      </c>
      <c r="C577" s="95" t="s">
        <v>1057</v>
      </c>
      <c r="D577" s="138" t="s">
        <v>1073</v>
      </c>
      <c r="E577" s="95" t="s">
        <v>180</v>
      </c>
      <c r="F577" s="95">
        <v>5</v>
      </c>
      <c r="G577" s="148">
        <v>0.17</v>
      </c>
      <c r="H577" s="148">
        <v>0.17</v>
      </c>
      <c r="I577" s="148">
        <v>0.17</v>
      </c>
      <c r="J577" s="148">
        <v>0.17</v>
      </c>
      <c r="K577" s="148">
        <v>0.17</v>
      </c>
      <c r="L577" s="148">
        <v>0.17</v>
      </c>
      <c r="M577" s="148">
        <v>0.17</v>
      </c>
      <c r="N577" s="148">
        <v>0.17</v>
      </c>
      <c r="O577" s="148">
        <v>0.17</v>
      </c>
      <c r="P577" s="148">
        <v>0.17</v>
      </c>
      <c r="Q577" s="55">
        <v>0</v>
      </c>
      <c r="R577" s="17"/>
    </row>
    <row r="578" spans="1:18">
      <c r="A578" s="53">
        <f t="shared" si="12"/>
        <v>553</v>
      </c>
      <c r="B578" s="32" t="s">
        <v>1074</v>
      </c>
      <c r="C578" s="95" t="s">
        <v>1057</v>
      </c>
      <c r="D578" s="138" t="s">
        <v>1075</v>
      </c>
      <c r="E578" s="95" t="s">
        <v>180</v>
      </c>
      <c r="F578" s="95">
        <v>5</v>
      </c>
      <c r="G578" s="148">
        <v>0.23</v>
      </c>
      <c r="H578" s="148">
        <v>0.23</v>
      </c>
      <c r="I578" s="148">
        <v>0.23</v>
      </c>
      <c r="J578" s="148">
        <v>0.23</v>
      </c>
      <c r="K578" s="148">
        <v>0.23</v>
      </c>
      <c r="L578" s="148">
        <v>0.23</v>
      </c>
      <c r="M578" s="148">
        <v>0.23</v>
      </c>
      <c r="N578" s="148">
        <v>0.23</v>
      </c>
      <c r="O578" s="148">
        <v>0.23</v>
      </c>
      <c r="P578" s="148">
        <v>0.23</v>
      </c>
      <c r="Q578" s="55">
        <v>0</v>
      </c>
      <c r="R578" s="17"/>
    </row>
    <row r="579" spans="1:18">
      <c r="A579" s="53">
        <f t="shared" si="12"/>
        <v>554</v>
      </c>
      <c r="B579" s="81" t="s">
        <v>1074</v>
      </c>
      <c r="C579" s="97" t="s">
        <v>1057</v>
      </c>
      <c r="D579" s="152" t="s">
        <v>1076</v>
      </c>
      <c r="E579" s="97" t="s">
        <v>180</v>
      </c>
      <c r="F579" s="97">
        <v>5</v>
      </c>
      <c r="G579" s="155">
        <v>0.28999999999999998</v>
      </c>
      <c r="H579" s="155">
        <v>0.28999999999999998</v>
      </c>
      <c r="I579" s="155">
        <v>0.28999999999999998</v>
      </c>
      <c r="J579" s="155">
        <v>0.28999999999999998</v>
      </c>
      <c r="K579" s="155">
        <v>0.28999999999999998</v>
      </c>
      <c r="L579" s="155">
        <v>0.28999999999999998</v>
      </c>
      <c r="M579" s="155">
        <v>0.28999999999999998</v>
      </c>
      <c r="N579" s="155">
        <v>0.28999999999999998</v>
      </c>
      <c r="O579" s="155">
        <v>0.28999999999999998</v>
      </c>
      <c r="P579" s="155">
        <v>0.28999999999999998</v>
      </c>
      <c r="Q579" s="84">
        <v>0</v>
      </c>
      <c r="R579" s="77"/>
    </row>
    <row r="580" spans="1:18">
      <c r="A580" s="53">
        <f t="shared" si="12"/>
        <v>555</v>
      </c>
      <c r="B580" s="22" t="s">
        <v>1077</v>
      </c>
      <c r="C580" s="87" t="s">
        <v>615</v>
      </c>
      <c r="D580" s="87" t="s">
        <v>1078</v>
      </c>
      <c r="E580" s="64" t="s">
        <v>180</v>
      </c>
      <c r="F580" s="64">
        <v>5</v>
      </c>
      <c r="G580" s="24">
        <v>0.35</v>
      </c>
      <c r="H580" s="24">
        <v>0.35</v>
      </c>
      <c r="I580" s="24">
        <v>0.35</v>
      </c>
      <c r="J580" s="24">
        <v>0.35</v>
      </c>
      <c r="K580" s="24">
        <v>0.35</v>
      </c>
      <c r="L580" s="24">
        <v>0.35</v>
      </c>
      <c r="M580" s="24">
        <v>0.35</v>
      </c>
      <c r="N580" s="24">
        <v>0.35</v>
      </c>
      <c r="O580" s="24">
        <v>0.35</v>
      </c>
      <c r="P580" s="24">
        <v>0.35</v>
      </c>
      <c r="Q580" s="50">
        <v>0</v>
      </c>
      <c r="R580" s="51"/>
    </row>
    <row r="581" spans="1:18">
      <c r="A581" s="53">
        <f t="shared" si="12"/>
        <v>556</v>
      </c>
      <c r="B581" s="22" t="s">
        <v>617</v>
      </c>
      <c r="C581" s="87" t="s">
        <v>615</v>
      </c>
      <c r="D581" s="87" t="s">
        <v>1079</v>
      </c>
      <c r="E581" s="64" t="s">
        <v>180</v>
      </c>
      <c r="F581" s="64">
        <v>5</v>
      </c>
      <c r="G581" s="24">
        <v>2.99</v>
      </c>
      <c r="H581" s="24">
        <v>2.99</v>
      </c>
      <c r="I581" s="24">
        <v>2.99</v>
      </c>
      <c r="J581" s="24">
        <v>2.99</v>
      </c>
      <c r="K581" s="24">
        <v>2.99</v>
      </c>
      <c r="L581" s="24">
        <v>2.99</v>
      </c>
      <c r="M581" s="24">
        <v>2.99</v>
      </c>
      <c r="N581" s="24">
        <v>2.99</v>
      </c>
      <c r="O581" s="24">
        <v>2.99</v>
      </c>
      <c r="P581" s="24">
        <v>2.99</v>
      </c>
      <c r="Q581" s="50">
        <v>0</v>
      </c>
      <c r="R581" s="51"/>
    </row>
    <row r="582" spans="1:18" ht="25.5">
      <c r="A582" s="53">
        <f t="shared" si="12"/>
        <v>557</v>
      </c>
      <c r="B582" s="65" t="s">
        <v>1080</v>
      </c>
      <c r="C582" s="101" t="s">
        <v>615</v>
      </c>
      <c r="D582" s="101" t="s">
        <v>1081</v>
      </c>
      <c r="E582" s="66" t="s">
        <v>180</v>
      </c>
      <c r="F582" s="66">
        <v>20</v>
      </c>
      <c r="G582" s="102"/>
      <c r="H582" s="147"/>
      <c r="I582" s="147"/>
      <c r="J582" s="147"/>
      <c r="K582" s="147"/>
      <c r="L582" s="147"/>
      <c r="M582" s="102"/>
      <c r="N582" s="102"/>
      <c r="O582" s="102"/>
      <c r="P582" s="102">
        <v>0.4</v>
      </c>
      <c r="Q582" s="70">
        <v>0</v>
      </c>
      <c r="R582" s="96"/>
    </row>
    <row r="583" spans="1:18">
      <c r="A583" s="53">
        <f t="shared" ref="A583:A637" si="13">A582+1</f>
        <v>558</v>
      </c>
      <c r="B583" s="32" t="s">
        <v>1082</v>
      </c>
      <c r="C583" s="95" t="s">
        <v>615</v>
      </c>
      <c r="D583" s="95" t="s">
        <v>1083</v>
      </c>
      <c r="E583" s="52" t="s">
        <v>180</v>
      </c>
      <c r="F583" s="52">
        <v>5</v>
      </c>
      <c r="G583" s="36">
        <v>1.51</v>
      </c>
      <c r="H583" s="36">
        <v>1.51</v>
      </c>
      <c r="I583" s="36">
        <v>1.51</v>
      </c>
      <c r="J583" s="36">
        <v>1.51</v>
      </c>
      <c r="K583" s="36">
        <v>1.51</v>
      </c>
      <c r="L583" s="36">
        <v>1.51</v>
      </c>
      <c r="M583" s="36">
        <v>1.51</v>
      </c>
      <c r="N583" s="36">
        <v>1.51</v>
      </c>
      <c r="O583" s="36">
        <v>1.51</v>
      </c>
      <c r="P583" s="36">
        <v>1.51</v>
      </c>
      <c r="Q583" s="36">
        <v>74.37</v>
      </c>
      <c r="R583" s="17"/>
    </row>
    <row r="584" spans="1:18">
      <c r="A584" s="53">
        <f t="shared" si="13"/>
        <v>559</v>
      </c>
      <c r="B584" s="32" t="s">
        <v>621</v>
      </c>
      <c r="C584" s="95" t="s">
        <v>615</v>
      </c>
      <c r="D584" s="95" t="s">
        <v>1084</v>
      </c>
      <c r="E584" s="52" t="s">
        <v>180</v>
      </c>
      <c r="F584" s="52">
        <v>20</v>
      </c>
      <c r="G584" s="36"/>
      <c r="H584" s="18"/>
      <c r="I584" s="18"/>
      <c r="J584" s="18"/>
      <c r="K584" s="18"/>
      <c r="L584" s="18"/>
      <c r="M584" s="36"/>
      <c r="N584" s="36"/>
      <c r="O584" s="36"/>
      <c r="P584" s="36">
        <v>3.59</v>
      </c>
      <c r="Q584" s="36">
        <v>100</v>
      </c>
      <c r="R584" s="17"/>
    </row>
    <row r="585" spans="1:18" ht="25.5">
      <c r="A585" s="53">
        <f t="shared" si="13"/>
        <v>560</v>
      </c>
      <c r="B585" s="32" t="s">
        <v>1085</v>
      </c>
      <c r="C585" s="95" t="s">
        <v>615</v>
      </c>
      <c r="D585" s="95" t="s">
        <v>1086</v>
      </c>
      <c r="E585" s="52" t="s">
        <v>180</v>
      </c>
      <c r="F585" s="52">
        <v>5</v>
      </c>
      <c r="G585" s="36">
        <v>0.69</v>
      </c>
      <c r="H585" s="36">
        <v>0.69</v>
      </c>
      <c r="I585" s="36">
        <v>0.69</v>
      </c>
      <c r="J585" s="36">
        <v>0.69</v>
      </c>
      <c r="K585" s="36">
        <v>0.69</v>
      </c>
      <c r="L585" s="36">
        <v>0.69</v>
      </c>
      <c r="M585" s="36">
        <v>0.69</v>
      </c>
      <c r="N585" s="36">
        <v>0.69</v>
      </c>
      <c r="O585" s="36">
        <v>0.69</v>
      </c>
      <c r="P585" s="36">
        <v>0.69</v>
      </c>
      <c r="Q585" s="36">
        <v>48.26</v>
      </c>
      <c r="R585" s="17"/>
    </row>
    <row r="586" spans="1:18" ht="25.5">
      <c r="A586" s="53">
        <f t="shared" si="13"/>
        <v>561</v>
      </c>
      <c r="B586" s="32" t="s">
        <v>1087</v>
      </c>
      <c r="C586" s="95" t="s">
        <v>615</v>
      </c>
      <c r="D586" s="95" t="s">
        <v>1088</v>
      </c>
      <c r="E586" s="52" t="s">
        <v>180</v>
      </c>
      <c r="F586" s="52">
        <v>5</v>
      </c>
      <c r="G586" s="36">
        <v>1.78</v>
      </c>
      <c r="H586" s="36">
        <v>1.78</v>
      </c>
      <c r="I586" s="36">
        <v>1.78</v>
      </c>
      <c r="J586" s="36">
        <v>1.78</v>
      </c>
      <c r="K586" s="36">
        <v>1.78</v>
      </c>
      <c r="L586" s="36">
        <v>1.78</v>
      </c>
      <c r="M586" s="36">
        <v>1.78</v>
      </c>
      <c r="N586" s="36">
        <v>1.78</v>
      </c>
      <c r="O586" s="36">
        <v>1.78</v>
      </c>
      <c r="P586" s="36">
        <v>1.78</v>
      </c>
      <c r="Q586" s="36">
        <v>0</v>
      </c>
      <c r="R586" s="17"/>
    </row>
    <row r="587" spans="1:18" ht="25.5">
      <c r="A587" s="53">
        <f t="shared" si="13"/>
        <v>562</v>
      </c>
      <c r="B587" s="32" t="s">
        <v>1087</v>
      </c>
      <c r="C587" s="95" t="s">
        <v>615</v>
      </c>
      <c r="D587" s="95" t="s">
        <v>1089</v>
      </c>
      <c r="E587" s="52" t="s">
        <v>180</v>
      </c>
      <c r="F587" s="52">
        <v>5</v>
      </c>
      <c r="G587" s="36">
        <v>0.18</v>
      </c>
      <c r="H587" s="36">
        <v>0.18</v>
      </c>
      <c r="I587" s="36">
        <v>0.18</v>
      </c>
      <c r="J587" s="36">
        <v>0.18</v>
      </c>
      <c r="K587" s="36">
        <v>0.18</v>
      </c>
      <c r="L587" s="36">
        <v>0.18</v>
      </c>
      <c r="M587" s="36">
        <v>0.18</v>
      </c>
      <c r="N587" s="36">
        <v>0.18</v>
      </c>
      <c r="O587" s="36">
        <v>0.18</v>
      </c>
      <c r="P587" s="36">
        <v>0.18</v>
      </c>
      <c r="Q587" s="36">
        <v>0</v>
      </c>
      <c r="R587" s="17"/>
    </row>
    <row r="588" spans="1:18" ht="409.5">
      <c r="A588" s="53">
        <f t="shared" si="13"/>
        <v>563</v>
      </c>
      <c r="B588" s="111" t="s">
        <v>1090</v>
      </c>
      <c r="C588" s="95" t="s">
        <v>615</v>
      </c>
      <c r="D588" s="139" t="s">
        <v>1091</v>
      </c>
      <c r="E588" s="52" t="s">
        <v>180</v>
      </c>
      <c r="F588" s="53">
        <v>20</v>
      </c>
      <c r="G588" s="36"/>
      <c r="H588" s="18"/>
      <c r="I588" s="18"/>
      <c r="J588" s="18"/>
      <c r="K588" s="18"/>
      <c r="L588" s="18"/>
      <c r="M588" s="36"/>
      <c r="N588" s="36"/>
      <c r="O588" s="36"/>
      <c r="P588" s="36">
        <v>4.3473600000000001</v>
      </c>
      <c r="Q588" s="36">
        <v>65.432814397703424</v>
      </c>
      <c r="R588" s="17"/>
    </row>
    <row r="589" spans="1:18" ht="409.5">
      <c r="A589" s="53">
        <f t="shared" si="13"/>
        <v>564</v>
      </c>
      <c r="B589" s="111" t="s">
        <v>1092</v>
      </c>
      <c r="C589" s="38" t="s">
        <v>1093</v>
      </c>
      <c r="D589" s="139" t="s">
        <v>1094</v>
      </c>
      <c r="E589" s="52" t="s">
        <v>180</v>
      </c>
      <c r="F589" s="53">
        <v>5</v>
      </c>
      <c r="G589" s="36">
        <v>2.4868800000000002</v>
      </c>
      <c r="H589" s="36">
        <v>2.4868800000000002</v>
      </c>
      <c r="I589" s="36">
        <v>2.4868800000000002</v>
      </c>
      <c r="J589" s="36">
        <v>2.4868800000000002</v>
      </c>
      <c r="K589" s="36">
        <v>2.4868800000000002</v>
      </c>
      <c r="L589" s="36">
        <v>2.4868800000000002</v>
      </c>
      <c r="M589" s="36">
        <v>2.4868800000000002</v>
      </c>
      <c r="N589" s="36">
        <v>2.4868800000000002</v>
      </c>
      <c r="O589" s="36">
        <v>2.4868800000000002</v>
      </c>
      <c r="P589" s="36">
        <v>2.4868800000000002</v>
      </c>
      <c r="Q589" s="36">
        <v>2.7102232516245253</v>
      </c>
      <c r="R589" s="17"/>
    </row>
    <row r="590" spans="1:18" ht="409.5">
      <c r="A590" s="53">
        <f t="shared" si="13"/>
        <v>565</v>
      </c>
      <c r="B590" s="111" t="s">
        <v>1095</v>
      </c>
      <c r="C590" s="38" t="s">
        <v>1093</v>
      </c>
      <c r="D590" s="139" t="s">
        <v>1096</v>
      </c>
      <c r="E590" s="52" t="s">
        <v>180</v>
      </c>
      <c r="F590" s="53">
        <v>5</v>
      </c>
      <c r="G590" s="36">
        <v>4.6736000000000004</v>
      </c>
      <c r="H590" s="36">
        <v>4.6736000000000004</v>
      </c>
      <c r="I590" s="36">
        <v>4.6736000000000004</v>
      </c>
      <c r="J590" s="36">
        <v>4.6736000000000004</v>
      </c>
      <c r="K590" s="36">
        <v>4.6736000000000004</v>
      </c>
      <c r="L590" s="36">
        <v>4.6736000000000004</v>
      </c>
      <c r="M590" s="36">
        <v>4.6736000000000004</v>
      </c>
      <c r="N590" s="36">
        <v>4.6736000000000004</v>
      </c>
      <c r="O590" s="36">
        <v>4.6736000000000004</v>
      </c>
      <c r="P590" s="36">
        <v>4.6736000000000004</v>
      </c>
      <c r="Q590" s="36">
        <v>3.1303491954809997</v>
      </c>
      <c r="R590" s="17"/>
    </row>
    <row r="591" spans="1:18">
      <c r="A591" s="53">
        <f t="shared" si="13"/>
        <v>566</v>
      </c>
      <c r="B591" s="111" t="s">
        <v>1097</v>
      </c>
      <c r="C591" s="38" t="s">
        <v>1093</v>
      </c>
      <c r="D591" s="139" t="s">
        <v>1098</v>
      </c>
      <c r="E591" s="52" t="s">
        <v>180</v>
      </c>
      <c r="F591" s="53">
        <v>5</v>
      </c>
      <c r="G591" s="36">
        <v>9.2799999999999994E-2</v>
      </c>
      <c r="H591" s="36">
        <v>9.2799999999999994E-2</v>
      </c>
      <c r="I591" s="36">
        <v>9.2799999999999994E-2</v>
      </c>
      <c r="J591" s="36">
        <v>9.2799999999999994E-2</v>
      </c>
      <c r="K591" s="36">
        <v>9.2799999999999994E-2</v>
      </c>
      <c r="L591" s="36">
        <v>9.2799999999999994E-2</v>
      </c>
      <c r="M591" s="36">
        <v>9.2799999999999994E-2</v>
      </c>
      <c r="N591" s="36">
        <v>9.2799999999999994E-2</v>
      </c>
      <c r="O591" s="36">
        <v>9.2799999999999994E-2</v>
      </c>
      <c r="P591" s="36">
        <v>9.2799999999999994E-2</v>
      </c>
      <c r="Q591" s="36">
        <v>4.1666666666666705</v>
      </c>
      <c r="R591" s="17"/>
    </row>
    <row r="592" spans="1:18" ht="25.5">
      <c r="A592" s="53">
        <f t="shared" si="13"/>
        <v>567</v>
      </c>
      <c r="B592" s="32" t="s">
        <v>1099</v>
      </c>
      <c r="C592" s="95" t="s">
        <v>673</v>
      </c>
      <c r="D592" s="95" t="s">
        <v>1100</v>
      </c>
      <c r="E592" s="52" t="s">
        <v>180</v>
      </c>
      <c r="F592" s="52">
        <v>5</v>
      </c>
      <c r="G592" s="36">
        <v>0.41</v>
      </c>
      <c r="H592" s="36">
        <v>0.41</v>
      </c>
      <c r="I592" s="36">
        <v>0.41</v>
      </c>
      <c r="J592" s="36">
        <v>0.41</v>
      </c>
      <c r="K592" s="36">
        <v>0.41</v>
      </c>
      <c r="L592" s="36">
        <v>0.41</v>
      </c>
      <c r="M592" s="36">
        <v>0.41</v>
      </c>
      <c r="N592" s="36">
        <v>0.41</v>
      </c>
      <c r="O592" s="36">
        <v>0.41</v>
      </c>
      <c r="P592" s="36">
        <v>0.41</v>
      </c>
      <c r="Q592" s="36">
        <v>0</v>
      </c>
      <c r="R592" s="17"/>
    </row>
    <row r="593" spans="1:19">
      <c r="A593" s="53">
        <f t="shared" si="13"/>
        <v>568</v>
      </c>
      <c r="B593" s="32" t="s">
        <v>672</v>
      </c>
      <c r="C593" s="95" t="s">
        <v>673</v>
      </c>
      <c r="D593" s="95" t="s">
        <v>1101</v>
      </c>
      <c r="E593" s="52" t="s">
        <v>180</v>
      </c>
      <c r="F593" s="52">
        <v>5</v>
      </c>
      <c r="G593" s="36">
        <v>0.61</v>
      </c>
      <c r="H593" s="36">
        <v>0.61</v>
      </c>
      <c r="I593" s="36">
        <v>0.61</v>
      </c>
      <c r="J593" s="36">
        <v>0.61</v>
      </c>
      <c r="K593" s="36">
        <v>0.61</v>
      </c>
      <c r="L593" s="36">
        <v>0.61</v>
      </c>
      <c r="M593" s="36">
        <v>0.61</v>
      </c>
      <c r="N593" s="36">
        <v>0.61</v>
      </c>
      <c r="O593" s="36">
        <v>0.61</v>
      </c>
      <c r="P593" s="36">
        <v>0.61</v>
      </c>
      <c r="Q593" s="36">
        <v>0</v>
      </c>
      <c r="R593" s="17"/>
    </row>
    <row r="594" spans="1:19" ht="25.5">
      <c r="A594" s="53">
        <f t="shared" si="13"/>
        <v>569</v>
      </c>
      <c r="B594" s="32" t="s">
        <v>1102</v>
      </c>
      <c r="C594" s="95" t="s">
        <v>673</v>
      </c>
      <c r="D594" s="95" t="s">
        <v>1103</v>
      </c>
      <c r="E594" s="52" t="s">
        <v>180</v>
      </c>
      <c r="F594" s="52">
        <v>5</v>
      </c>
      <c r="G594" s="36">
        <v>1.46</v>
      </c>
      <c r="H594" s="36">
        <v>1.46</v>
      </c>
      <c r="I594" s="36">
        <v>1.46</v>
      </c>
      <c r="J594" s="36">
        <v>1.46</v>
      </c>
      <c r="K594" s="36">
        <v>1.46</v>
      </c>
      <c r="L594" s="36">
        <v>1.46</v>
      </c>
      <c r="M594" s="36">
        <v>1.46</v>
      </c>
      <c r="N594" s="36">
        <v>1.46</v>
      </c>
      <c r="O594" s="36">
        <v>1.46</v>
      </c>
      <c r="P594" s="36">
        <v>1.46</v>
      </c>
      <c r="Q594" s="36">
        <v>0</v>
      </c>
      <c r="R594" s="17"/>
    </row>
    <row r="595" spans="1:19" ht="409.5">
      <c r="A595" s="53">
        <f t="shared" si="13"/>
        <v>570</v>
      </c>
      <c r="B595" s="111" t="s">
        <v>1104</v>
      </c>
      <c r="C595" s="95" t="s">
        <v>673</v>
      </c>
      <c r="D595" s="53" t="s">
        <v>1105</v>
      </c>
      <c r="E595" s="52" t="s">
        <v>180</v>
      </c>
      <c r="F595" s="53">
        <v>5</v>
      </c>
      <c r="G595" s="36">
        <v>2.1446399999999999</v>
      </c>
      <c r="H595" s="36">
        <v>2.1446399999999999</v>
      </c>
      <c r="I595" s="36">
        <v>2.1446399999999999</v>
      </c>
      <c r="J595" s="36">
        <v>2.1446399999999999</v>
      </c>
      <c r="K595" s="36">
        <v>2.1446399999999999</v>
      </c>
      <c r="L595" s="36">
        <v>2.1446399999999999</v>
      </c>
      <c r="M595" s="36">
        <v>2.1446399999999999</v>
      </c>
      <c r="N595" s="36">
        <v>2.1446399999999999</v>
      </c>
      <c r="O595" s="36">
        <v>2.1446399999999999</v>
      </c>
      <c r="P595" s="36">
        <v>2.1446399999999999</v>
      </c>
      <c r="Q595" s="36">
        <v>8.7799999999999994</v>
      </c>
      <c r="R595" s="17"/>
    </row>
    <row r="596" spans="1:19" ht="409.5">
      <c r="A596" s="53">
        <f t="shared" si="13"/>
        <v>571</v>
      </c>
      <c r="B596" s="111" t="s">
        <v>1106</v>
      </c>
      <c r="C596" s="95" t="s">
        <v>673</v>
      </c>
      <c r="D596" s="139" t="s">
        <v>1107</v>
      </c>
      <c r="E596" s="52" t="s">
        <v>180</v>
      </c>
      <c r="F596" s="53">
        <v>5</v>
      </c>
      <c r="G596" s="36">
        <v>3.37968</v>
      </c>
      <c r="H596" s="36">
        <v>3.37968</v>
      </c>
      <c r="I596" s="36">
        <v>3.37968</v>
      </c>
      <c r="J596" s="36">
        <v>3.37968</v>
      </c>
      <c r="K596" s="36">
        <v>3.37968</v>
      </c>
      <c r="L596" s="36">
        <v>3.37968</v>
      </c>
      <c r="M596" s="36">
        <v>3.37968</v>
      </c>
      <c r="N596" s="36">
        <v>3.37968</v>
      </c>
      <c r="O596" s="36">
        <v>3.37968</v>
      </c>
      <c r="P596" s="36">
        <v>3.37968</v>
      </c>
      <c r="Q596" s="36">
        <v>15.4</v>
      </c>
      <c r="R596" s="17"/>
    </row>
    <row r="597" spans="1:19" ht="409.5">
      <c r="A597" s="53">
        <f t="shared" si="13"/>
        <v>572</v>
      </c>
      <c r="B597" s="111" t="s">
        <v>1108</v>
      </c>
      <c r="C597" s="95" t="s">
        <v>673</v>
      </c>
      <c r="D597" s="139" t="s">
        <v>1109</v>
      </c>
      <c r="E597" s="52" t="s">
        <v>180</v>
      </c>
      <c r="F597" s="53">
        <v>5</v>
      </c>
      <c r="G597" s="36">
        <v>5.3</v>
      </c>
      <c r="H597" s="36">
        <v>5.3</v>
      </c>
      <c r="I597" s="36">
        <v>5.3</v>
      </c>
      <c r="J597" s="36">
        <v>5.3</v>
      </c>
      <c r="K597" s="36">
        <v>5.3</v>
      </c>
      <c r="L597" s="36">
        <v>5.3</v>
      </c>
      <c r="M597" s="36">
        <v>5.3</v>
      </c>
      <c r="N597" s="36">
        <v>5.3</v>
      </c>
      <c r="O597" s="36">
        <v>5.3</v>
      </c>
      <c r="P597" s="36">
        <v>5.3</v>
      </c>
      <c r="Q597" s="36">
        <v>2.4900000000000002</v>
      </c>
      <c r="R597" s="17"/>
    </row>
    <row r="598" spans="1:19" ht="409.5">
      <c r="A598" s="53">
        <f t="shared" si="13"/>
        <v>573</v>
      </c>
      <c r="B598" s="111" t="s">
        <v>1110</v>
      </c>
      <c r="C598" s="53" t="s">
        <v>1111</v>
      </c>
      <c r="D598" s="139" t="s">
        <v>1112</v>
      </c>
      <c r="E598" s="53" t="s">
        <v>180</v>
      </c>
      <c r="F598" s="53">
        <v>5</v>
      </c>
      <c r="G598" s="36">
        <v>2.1974399999999998</v>
      </c>
      <c r="H598" s="36">
        <v>2.1974399999999998</v>
      </c>
      <c r="I598" s="36">
        <v>2.1974399999999998</v>
      </c>
      <c r="J598" s="36">
        <v>2.1974399999999998</v>
      </c>
      <c r="K598" s="36">
        <v>2.1974399999999998</v>
      </c>
      <c r="L598" s="36">
        <v>2.1974399999999998</v>
      </c>
      <c r="M598" s="36">
        <v>2.1974399999999998</v>
      </c>
      <c r="N598" s="36">
        <v>2.1974399999999998</v>
      </c>
      <c r="O598" s="36">
        <v>2.1974399999999998</v>
      </c>
      <c r="P598" s="36">
        <v>2.1974399999999998</v>
      </c>
      <c r="Q598" s="36">
        <v>0</v>
      </c>
      <c r="R598" s="17"/>
    </row>
    <row r="599" spans="1:19" ht="63.75">
      <c r="A599" s="53">
        <f t="shared" si="13"/>
        <v>574</v>
      </c>
      <c r="B599" s="164" t="s">
        <v>776</v>
      </c>
      <c r="C599" s="95" t="s">
        <v>777</v>
      </c>
      <c r="D599" s="167" t="s">
        <v>778</v>
      </c>
      <c r="E599" s="95" t="s">
        <v>180</v>
      </c>
      <c r="F599" s="140">
        <v>5</v>
      </c>
      <c r="G599" s="36">
        <v>0.46</v>
      </c>
      <c r="H599" s="2">
        <v>0.46</v>
      </c>
      <c r="I599" s="36">
        <v>0.46</v>
      </c>
      <c r="J599" s="2">
        <v>0.46</v>
      </c>
      <c r="K599" s="36">
        <v>0.46</v>
      </c>
      <c r="L599" s="2">
        <v>0.46</v>
      </c>
      <c r="M599" s="36">
        <v>0.46</v>
      </c>
      <c r="N599" s="2">
        <v>0.46</v>
      </c>
      <c r="O599" s="36">
        <v>0.46</v>
      </c>
      <c r="P599" s="2">
        <v>0.46</v>
      </c>
      <c r="Q599" s="36">
        <v>0</v>
      </c>
      <c r="R599" s="170" t="s">
        <v>1113</v>
      </c>
      <c r="S599" s="38"/>
    </row>
    <row r="600" spans="1:19" ht="25.5">
      <c r="A600" s="53">
        <f t="shared" si="13"/>
        <v>575</v>
      </c>
      <c r="B600" s="32" t="s">
        <v>780</v>
      </c>
      <c r="C600" s="140" t="s">
        <v>777</v>
      </c>
      <c r="D600" s="165" t="s">
        <v>781</v>
      </c>
      <c r="E600" s="95" t="s">
        <v>180</v>
      </c>
      <c r="F600" s="95">
        <v>5</v>
      </c>
      <c r="G600" s="36">
        <v>0.25</v>
      </c>
      <c r="H600" s="36">
        <v>0.25</v>
      </c>
      <c r="I600" s="36">
        <v>0.25</v>
      </c>
      <c r="J600" s="36">
        <v>0.25</v>
      </c>
      <c r="K600" s="36">
        <v>0.25</v>
      </c>
      <c r="L600" s="36">
        <v>0.25</v>
      </c>
      <c r="M600" s="36">
        <v>0.25</v>
      </c>
      <c r="N600" s="36">
        <v>0.25</v>
      </c>
      <c r="O600" s="36">
        <v>0.25</v>
      </c>
      <c r="P600" s="36">
        <v>0.25</v>
      </c>
      <c r="Q600" s="36">
        <v>0</v>
      </c>
      <c r="R600" s="17" t="s">
        <v>1114</v>
      </c>
    </row>
    <row r="601" spans="1:19" ht="25.5">
      <c r="A601" s="53">
        <f t="shared" si="13"/>
        <v>576</v>
      </c>
      <c r="B601" s="32" t="s">
        <v>538</v>
      </c>
      <c r="C601" s="95" t="s">
        <v>777</v>
      </c>
      <c r="D601" s="167" t="s">
        <v>783</v>
      </c>
      <c r="E601" s="95" t="s">
        <v>180</v>
      </c>
      <c r="F601" s="95">
        <v>5</v>
      </c>
      <c r="G601" s="36">
        <v>1.5</v>
      </c>
      <c r="H601" s="36">
        <v>1.5</v>
      </c>
      <c r="I601" s="36">
        <v>1.5</v>
      </c>
      <c r="J601" s="36">
        <v>1.5</v>
      </c>
      <c r="K601" s="36">
        <v>1.5</v>
      </c>
      <c r="L601" s="36">
        <v>1.5</v>
      </c>
      <c r="M601" s="36">
        <v>1.5</v>
      </c>
      <c r="N601" s="36">
        <v>1.5</v>
      </c>
      <c r="O601" s="36">
        <v>1.5</v>
      </c>
      <c r="P601" s="36">
        <v>1.5</v>
      </c>
      <c r="Q601" s="36">
        <v>0</v>
      </c>
      <c r="R601" s="17" t="s">
        <v>1114</v>
      </c>
    </row>
    <row r="602" spans="1:19" ht="25.5">
      <c r="A602" s="53">
        <f t="shared" si="13"/>
        <v>577</v>
      </c>
      <c r="B602" s="32" t="s">
        <v>780</v>
      </c>
      <c r="C602" s="140" t="s">
        <v>777</v>
      </c>
      <c r="D602" s="165" t="s">
        <v>784</v>
      </c>
      <c r="E602" s="95" t="s">
        <v>180</v>
      </c>
      <c r="F602" s="95">
        <v>5</v>
      </c>
      <c r="G602" s="148">
        <v>0.35</v>
      </c>
      <c r="H602" s="148">
        <v>0.35</v>
      </c>
      <c r="I602" s="148">
        <v>0.35</v>
      </c>
      <c r="J602" s="148">
        <v>0.35</v>
      </c>
      <c r="K602" s="148">
        <v>0.35</v>
      </c>
      <c r="L602" s="148">
        <v>0.35</v>
      </c>
      <c r="M602" s="148">
        <v>0.35</v>
      </c>
      <c r="N602" s="148">
        <v>0.35</v>
      </c>
      <c r="O602" s="148">
        <v>0.35</v>
      </c>
      <c r="P602" s="148">
        <v>0.35</v>
      </c>
      <c r="Q602" s="36">
        <v>0</v>
      </c>
      <c r="R602" s="17" t="s">
        <v>1114</v>
      </c>
    </row>
    <row r="603" spans="1:19" ht="25.5">
      <c r="A603" s="53">
        <f t="shared" si="13"/>
        <v>578</v>
      </c>
      <c r="B603" s="32" t="s">
        <v>538</v>
      </c>
      <c r="C603" s="95" t="s">
        <v>777</v>
      </c>
      <c r="D603" s="167" t="s">
        <v>785</v>
      </c>
      <c r="E603" s="95" t="s">
        <v>180</v>
      </c>
      <c r="F603" s="95">
        <v>5</v>
      </c>
      <c r="G603" s="148">
        <v>1.1200000000000001</v>
      </c>
      <c r="H603" s="148">
        <v>1.1200000000000001</v>
      </c>
      <c r="I603" s="148">
        <v>1.1200000000000001</v>
      </c>
      <c r="J603" s="148">
        <v>1.1200000000000001</v>
      </c>
      <c r="K603" s="148">
        <v>1.1200000000000001</v>
      </c>
      <c r="L603" s="148">
        <v>1.1200000000000001</v>
      </c>
      <c r="M603" s="148">
        <v>1.1200000000000001</v>
      </c>
      <c r="N603" s="148">
        <v>1.1200000000000001</v>
      </c>
      <c r="O603" s="148">
        <v>1.1200000000000001</v>
      </c>
      <c r="P603" s="148">
        <v>1.1200000000000001</v>
      </c>
      <c r="Q603" s="36">
        <v>0</v>
      </c>
      <c r="R603" s="17" t="s">
        <v>1114</v>
      </c>
    </row>
    <row r="604" spans="1:19" ht="25.5">
      <c r="A604" s="53">
        <f t="shared" si="13"/>
        <v>579</v>
      </c>
      <c r="B604" s="32" t="s">
        <v>566</v>
      </c>
      <c r="C604" s="140" t="s">
        <v>777</v>
      </c>
      <c r="D604" s="165" t="s">
        <v>786</v>
      </c>
      <c r="E604" s="95" t="s">
        <v>180</v>
      </c>
      <c r="F604" s="95">
        <v>5</v>
      </c>
      <c r="G604" s="36">
        <v>0.2</v>
      </c>
      <c r="H604" s="36">
        <v>0.2</v>
      </c>
      <c r="I604" s="36">
        <v>0.2</v>
      </c>
      <c r="J604" s="36">
        <v>0.2</v>
      </c>
      <c r="K604" s="36">
        <v>0.2</v>
      </c>
      <c r="L604" s="36">
        <v>0.2</v>
      </c>
      <c r="M604" s="36">
        <v>0.2</v>
      </c>
      <c r="N604" s="36">
        <v>0.2</v>
      </c>
      <c r="O604" s="36">
        <v>0.2</v>
      </c>
      <c r="P604" s="36">
        <v>0.2</v>
      </c>
      <c r="Q604" s="36">
        <v>0</v>
      </c>
      <c r="R604" s="17" t="s">
        <v>1114</v>
      </c>
    </row>
    <row r="605" spans="1:19" ht="25.5">
      <c r="A605" s="53">
        <f t="shared" si="13"/>
        <v>580</v>
      </c>
      <c r="B605" s="32" t="s">
        <v>787</v>
      </c>
      <c r="C605" s="95" t="s">
        <v>777</v>
      </c>
      <c r="D605" s="167" t="s">
        <v>788</v>
      </c>
      <c r="E605" s="95" t="s">
        <v>180</v>
      </c>
      <c r="F605" s="95">
        <v>5</v>
      </c>
      <c r="G605" s="148">
        <v>0.3</v>
      </c>
      <c r="H605" s="148">
        <v>0.3</v>
      </c>
      <c r="I605" s="148">
        <v>0.3</v>
      </c>
      <c r="J605" s="148">
        <v>0.3</v>
      </c>
      <c r="K605" s="148">
        <v>0.3</v>
      </c>
      <c r="L605" s="148">
        <v>0.3</v>
      </c>
      <c r="M605" s="148">
        <v>0.3</v>
      </c>
      <c r="N605" s="148">
        <v>0.3</v>
      </c>
      <c r="O605" s="148">
        <v>0.3</v>
      </c>
      <c r="P605" s="148">
        <v>0.3</v>
      </c>
      <c r="Q605" s="36">
        <v>0</v>
      </c>
      <c r="R605" s="17" t="s">
        <v>1114</v>
      </c>
    </row>
    <row r="606" spans="1:19" ht="25.5">
      <c r="A606" s="53">
        <f t="shared" si="13"/>
        <v>581</v>
      </c>
      <c r="B606" s="32" t="s">
        <v>566</v>
      </c>
      <c r="C606" s="140" t="s">
        <v>777</v>
      </c>
      <c r="D606" s="165" t="s">
        <v>789</v>
      </c>
      <c r="E606" s="95" t="s">
        <v>180</v>
      </c>
      <c r="F606" s="95">
        <v>5</v>
      </c>
      <c r="G606" s="148">
        <v>0.1</v>
      </c>
      <c r="H606" s="148">
        <v>0.1</v>
      </c>
      <c r="I606" s="148">
        <v>0.1</v>
      </c>
      <c r="J606" s="148">
        <v>0.1</v>
      </c>
      <c r="K606" s="148">
        <v>0.1</v>
      </c>
      <c r="L606" s="148">
        <v>0.1</v>
      </c>
      <c r="M606" s="148">
        <v>0.1</v>
      </c>
      <c r="N606" s="148">
        <v>0.1</v>
      </c>
      <c r="O606" s="148">
        <v>0.1</v>
      </c>
      <c r="P606" s="148">
        <v>0.1</v>
      </c>
      <c r="Q606" s="36">
        <v>0</v>
      </c>
      <c r="R606" s="17" t="s">
        <v>1114</v>
      </c>
    </row>
    <row r="607" spans="1:19" ht="25.5">
      <c r="A607" s="53">
        <f t="shared" si="13"/>
        <v>582</v>
      </c>
      <c r="B607" s="111" t="s">
        <v>564</v>
      </c>
      <c r="C607" s="95" t="s">
        <v>777</v>
      </c>
      <c r="D607" s="139" t="s">
        <v>790</v>
      </c>
      <c r="E607" s="95" t="s">
        <v>180</v>
      </c>
      <c r="F607" s="95">
        <v>5</v>
      </c>
      <c r="G607" s="36">
        <v>0.30528</v>
      </c>
      <c r="H607" s="36">
        <v>0.30528</v>
      </c>
      <c r="I607" s="36">
        <v>0.30528</v>
      </c>
      <c r="J607" s="36">
        <v>0.30528</v>
      </c>
      <c r="K607" s="36">
        <v>0.30528</v>
      </c>
      <c r="L607" s="36">
        <v>0.30528</v>
      </c>
      <c r="M607" s="36">
        <v>0.30528</v>
      </c>
      <c r="N607" s="36">
        <v>0.30528</v>
      </c>
      <c r="O607" s="36">
        <v>0.30528</v>
      </c>
      <c r="P607" s="36">
        <v>0.30528</v>
      </c>
      <c r="Q607" s="36">
        <v>0</v>
      </c>
      <c r="R607" s="17" t="s">
        <v>1114</v>
      </c>
    </row>
    <row r="608" spans="1:19" ht="25.5">
      <c r="A608" s="53">
        <f t="shared" si="13"/>
        <v>583</v>
      </c>
      <c r="B608" s="111" t="s">
        <v>564</v>
      </c>
      <c r="C608" s="140" t="s">
        <v>777</v>
      </c>
      <c r="D608" s="139" t="s">
        <v>791</v>
      </c>
      <c r="E608" s="95" t="s">
        <v>180</v>
      </c>
      <c r="F608" s="95">
        <v>5</v>
      </c>
      <c r="G608" s="36">
        <v>0.41687999999999997</v>
      </c>
      <c r="H608" s="36">
        <v>0.41687999999999997</v>
      </c>
      <c r="I608" s="36">
        <v>0.41687999999999997</v>
      </c>
      <c r="J608" s="36">
        <v>0.41687999999999997</v>
      </c>
      <c r="K608" s="36">
        <v>0.41687999999999997</v>
      </c>
      <c r="L608" s="36">
        <v>0.41687999999999997</v>
      </c>
      <c r="M608" s="36">
        <v>0.41687999999999997</v>
      </c>
      <c r="N608" s="36">
        <v>0.41687999999999997</v>
      </c>
      <c r="O608" s="36">
        <v>0.41687999999999997</v>
      </c>
      <c r="P608" s="36">
        <v>0.41687999999999997</v>
      </c>
      <c r="Q608" s="36">
        <v>0</v>
      </c>
      <c r="R608" s="17" t="s">
        <v>1114</v>
      </c>
    </row>
    <row r="609" spans="1:18" ht="409.5">
      <c r="A609" s="53">
        <f t="shared" si="13"/>
        <v>584</v>
      </c>
      <c r="B609" s="111" t="s">
        <v>792</v>
      </c>
      <c r="C609" s="95" t="s">
        <v>777</v>
      </c>
      <c r="D609" s="139" t="s">
        <v>793</v>
      </c>
      <c r="E609" s="95" t="s">
        <v>180</v>
      </c>
      <c r="F609" s="95">
        <v>5</v>
      </c>
      <c r="G609" s="36">
        <v>2.9</v>
      </c>
      <c r="H609" s="36">
        <v>2.9</v>
      </c>
      <c r="I609" s="36">
        <v>2.9</v>
      </c>
      <c r="J609" s="36">
        <v>2.9</v>
      </c>
      <c r="K609" s="36">
        <v>2.9</v>
      </c>
      <c r="L609" s="36">
        <v>2.9</v>
      </c>
      <c r="M609" s="36">
        <v>2.9</v>
      </c>
      <c r="N609" s="36">
        <v>2.9</v>
      </c>
      <c r="O609" s="36">
        <v>2.9</v>
      </c>
      <c r="P609" s="36">
        <v>2.9</v>
      </c>
      <c r="Q609" s="36">
        <v>11.08</v>
      </c>
      <c r="R609" s="17" t="s">
        <v>1114</v>
      </c>
    </row>
    <row r="610" spans="1:18" ht="38.25">
      <c r="A610" s="53">
        <f t="shared" si="13"/>
        <v>585</v>
      </c>
      <c r="B610" s="32" t="s">
        <v>794</v>
      </c>
      <c r="C610" s="140" t="s">
        <v>795</v>
      </c>
      <c r="D610" s="165" t="s">
        <v>796</v>
      </c>
      <c r="E610" s="95" t="s">
        <v>180</v>
      </c>
      <c r="F610" s="95">
        <v>5</v>
      </c>
      <c r="G610" s="148">
        <v>0.31</v>
      </c>
      <c r="H610" s="148">
        <v>0.31</v>
      </c>
      <c r="I610" s="148">
        <v>0.31</v>
      </c>
      <c r="J610" s="148">
        <v>0.31</v>
      </c>
      <c r="K610" s="148">
        <v>0.31</v>
      </c>
      <c r="L610" s="148">
        <v>0.31</v>
      </c>
      <c r="M610" s="148">
        <v>0.31</v>
      </c>
      <c r="N610" s="148">
        <v>0.31</v>
      </c>
      <c r="O610" s="148">
        <v>0.31</v>
      </c>
      <c r="P610" s="148">
        <v>0.31</v>
      </c>
      <c r="Q610" s="148">
        <v>100</v>
      </c>
      <c r="R610" s="17" t="s">
        <v>1115</v>
      </c>
    </row>
    <row r="611" spans="1:18" ht="409.5">
      <c r="A611" s="53">
        <f t="shared" si="13"/>
        <v>586</v>
      </c>
      <c r="B611" s="111" t="s">
        <v>798</v>
      </c>
      <c r="C611" s="53" t="s">
        <v>795</v>
      </c>
      <c r="D611" s="139" t="s">
        <v>799</v>
      </c>
      <c r="E611" s="95" t="s">
        <v>180</v>
      </c>
      <c r="F611" s="95">
        <v>5</v>
      </c>
      <c r="G611" s="36">
        <v>3.7</v>
      </c>
      <c r="H611" s="36">
        <v>3.7</v>
      </c>
      <c r="I611" s="36">
        <v>3.7</v>
      </c>
      <c r="J611" s="36">
        <v>3.7</v>
      </c>
      <c r="K611" s="36">
        <v>3.7</v>
      </c>
      <c r="L611" s="36">
        <v>3.7</v>
      </c>
      <c r="M611" s="36">
        <v>3.7</v>
      </c>
      <c r="N611" s="36">
        <v>3.7</v>
      </c>
      <c r="O611" s="36">
        <v>3.7</v>
      </c>
      <c r="P611" s="36">
        <v>3.7</v>
      </c>
      <c r="Q611" s="36">
        <v>3.83</v>
      </c>
      <c r="R611" s="17" t="s">
        <v>1115</v>
      </c>
    </row>
    <row r="612" spans="1:18" ht="409.5">
      <c r="A612" s="53">
        <f t="shared" si="13"/>
        <v>587</v>
      </c>
      <c r="B612" s="111" t="s">
        <v>800</v>
      </c>
      <c r="C612" s="133" t="s">
        <v>795</v>
      </c>
      <c r="D612" s="139" t="s">
        <v>801</v>
      </c>
      <c r="E612" s="95" t="s">
        <v>180</v>
      </c>
      <c r="F612" s="95">
        <v>5</v>
      </c>
      <c r="G612" s="36">
        <v>2.4926400000000002</v>
      </c>
      <c r="H612" s="36">
        <v>2.4926400000000002</v>
      </c>
      <c r="I612" s="36">
        <v>2.4926400000000002</v>
      </c>
      <c r="J612" s="36">
        <v>2.4926400000000002</v>
      </c>
      <c r="K612" s="36">
        <v>2.4926400000000002</v>
      </c>
      <c r="L612" s="36">
        <v>2.4926400000000002</v>
      </c>
      <c r="M612" s="36">
        <v>2.4926400000000002</v>
      </c>
      <c r="N612" s="36">
        <v>2.4926400000000002</v>
      </c>
      <c r="O612" s="36">
        <v>2.4926400000000002</v>
      </c>
      <c r="P612" s="36">
        <v>2.4926400000000002</v>
      </c>
      <c r="Q612" s="36">
        <v>12.05</v>
      </c>
      <c r="R612" s="17" t="s">
        <v>1115</v>
      </c>
    </row>
    <row r="613" spans="1:18" ht="409.5">
      <c r="A613" s="53">
        <f t="shared" si="13"/>
        <v>588</v>
      </c>
      <c r="B613" s="111" t="s">
        <v>802</v>
      </c>
      <c r="C613" s="53" t="s">
        <v>795</v>
      </c>
      <c r="D613" s="139" t="s">
        <v>803</v>
      </c>
      <c r="E613" s="95" t="s">
        <v>180</v>
      </c>
      <c r="F613" s="95">
        <v>5</v>
      </c>
      <c r="G613" s="36">
        <v>3.2803200000000001</v>
      </c>
      <c r="H613" s="36">
        <v>3.2803200000000001</v>
      </c>
      <c r="I613" s="36">
        <v>3.2803200000000001</v>
      </c>
      <c r="J613" s="36">
        <v>3.2803200000000001</v>
      </c>
      <c r="K613" s="36">
        <v>3.2803200000000001</v>
      </c>
      <c r="L613" s="36">
        <v>3.2803200000000001</v>
      </c>
      <c r="M613" s="36">
        <v>3.2803200000000001</v>
      </c>
      <c r="N613" s="36">
        <v>3.2803200000000001</v>
      </c>
      <c r="O613" s="36">
        <v>3.2803200000000001</v>
      </c>
      <c r="P613" s="36">
        <v>3.2803200000000001</v>
      </c>
      <c r="Q613" s="36">
        <v>11.65</v>
      </c>
      <c r="R613" s="17" t="s">
        <v>1115</v>
      </c>
    </row>
    <row r="614" spans="1:18" ht="409.5">
      <c r="A614" s="53">
        <f t="shared" si="13"/>
        <v>589</v>
      </c>
      <c r="B614" s="111" t="s">
        <v>804</v>
      </c>
      <c r="C614" s="133" t="s">
        <v>795</v>
      </c>
      <c r="D614" s="139" t="s">
        <v>805</v>
      </c>
      <c r="E614" s="95" t="s">
        <v>180</v>
      </c>
      <c r="F614" s="95">
        <v>5</v>
      </c>
      <c r="G614" s="36">
        <v>1.5216000000000001</v>
      </c>
      <c r="H614" s="36">
        <v>1.5216000000000001</v>
      </c>
      <c r="I614" s="36">
        <v>1.5216000000000001</v>
      </c>
      <c r="J614" s="36">
        <v>1.5216000000000001</v>
      </c>
      <c r="K614" s="36">
        <v>1.5216000000000001</v>
      </c>
      <c r="L614" s="36">
        <v>1.5216000000000001</v>
      </c>
      <c r="M614" s="36">
        <v>1.5216000000000001</v>
      </c>
      <c r="N614" s="36">
        <v>1.5216000000000001</v>
      </c>
      <c r="O614" s="36">
        <v>1.5216000000000001</v>
      </c>
      <c r="P614" s="36">
        <v>1.5216000000000001</v>
      </c>
      <c r="Q614" s="36">
        <v>2.68</v>
      </c>
      <c r="R614" s="17" t="s">
        <v>1115</v>
      </c>
    </row>
    <row r="615" spans="1:18" ht="409.5">
      <c r="A615" s="53">
        <f t="shared" si="13"/>
        <v>590</v>
      </c>
      <c r="B615" s="111" t="s">
        <v>806</v>
      </c>
      <c r="C615" s="95" t="s">
        <v>777</v>
      </c>
      <c r="D615" s="139" t="s">
        <v>807</v>
      </c>
      <c r="E615" s="95" t="s">
        <v>180</v>
      </c>
      <c r="F615" s="95">
        <v>5</v>
      </c>
      <c r="G615" s="36">
        <v>3.6</v>
      </c>
      <c r="H615" s="36">
        <v>3.6</v>
      </c>
      <c r="I615" s="36">
        <v>3.6</v>
      </c>
      <c r="J615" s="36">
        <v>3.6</v>
      </c>
      <c r="K615" s="36">
        <v>3.6</v>
      </c>
      <c r="L615" s="36">
        <v>3.6</v>
      </c>
      <c r="M615" s="36">
        <v>3.6</v>
      </c>
      <c r="N615" s="36">
        <v>3.6</v>
      </c>
      <c r="O615" s="36">
        <v>3.6</v>
      </c>
      <c r="P615" s="36">
        <v>3.6</v>
      </c>
      <c r="Q615" s="36">
        <v>11.72</v>
      </c>
      <c r="R615" s="17" t="s">
        <v>1115</v>
      </c>
    </row>
    <row r="616" spans="1:18" ht="63.75">
      <c r="A616" s="53">
        <f t="shared" si="13"/>
        <v>591</v>
      </c>
      <c r="B616" s="32" t="s">
        <v>808</v>
      </c>
      <c r="C616" s="140" t="s">
        <v>809</v>
      </c>
      <c r="D616" s="171" t="s">
        <v>810</v>
      </c>
      <c r="E616" s="95" t="s">
        <v>180</v>
      </c>
      <c r="F616" s="95">
        <v>5</v>
      </c>
      <c r="G616" s="148">
        <v>0.35</v>
      </c>
      <c r="H616" s="148">
        <v>0.35</v>
      </c>
      <c r="I616" s="148">
        <v>0.35</v>
      </c>
      <c r="J616" s="148">
        <v>0.35</v>
      </c>
      <c r="K616" s="148">
        <v>0.35</v>
      </c>
      <c r="L616" s="148">
        <v>0.35</v>
      </c>
      <c r="M616" s="148">
        <v>0.35</v>
      </c>
      <c r="N616" s="148">
        <v>0.35</v>
      </c>
      <c r="O616" s="148">
        <v>0.35</v>
      </c>
      <c r="P616" s="148">
        <v>0.35</v>
      </c>
      <c r="Q616" s="148">
        <v>0</v>
      </c>
      <c r="R616" s="17" t="s">
        <v>1115</v>
      </c>
    </row>
    <row r="617" spans="1:18" ht="38.25">
      <c r="A617" s="53">
        <f t="shared" si="13"/>
        <v>592</v>
      </c>
      <c r="B617" s="32" t="s">
        <v>811</v>
      </c>
      <c r="C617" s="95" t="s">
        <v>809</v>
      </c>
      <c r="D617" s="167" t="s">
        <v>812</v>
      </c>
      <c r="E617" s="95" t="s">
        <v>180</v>
      </c>
      <c r="F617" s="95">
        <v>5</v>
      </c>
      <c r="G617" s="148">
        <v>0.46</v>
      </c>
      <c r="H617" s="148">
        <v>0.46</v>
      </c>
      <c r="I617" s="148">
        <v>0.46</v>
      </c>
      <c r="J617" s="148">
        <v>0.46</v>
      </c>
      <c r="K617" s="148">
        <v>0.46</v>
      </c>
      <c r="L617" s="148">
        <v>0.46</v>
      </c>
      <c r="M617" s="148">
        <v>0.46</v>
      </c>
      <c r="N617" s="148">
        <v>0.46</v>
      </c>
      <c r="O617" s="148">
        <v>0.46</v>
      </c>
      <c r="P617" s="148">
        <v>0.46</v>
      </c>
      <c r="Q617" s="148">
        <v>0</v>
      </c>
      <c r="R617" s="17" t="s">
        <v>1115</v>
      </c>
    </row>
    <row r="618" spans="1:18" ht="63.75">
      <c r="A618" s="53">
        <f t="shared" si="13"/>
        <v>593</v>
      </c>
      <c r="B618" s="32" t="s">
        <v>813</v>
      </c>
      <c r="C618" s="140" t="s">
        <v>809</v>
      </c>
      <c r="D618" s="171" t="s">
        <v>814</v>
      </c>
      <c r="E618" s="95" t="s">
        <v>180</v>
      </c>
      <c r="F618" s="95">
        <v>5</v>
      </c>
      <c r="G618" s="148">
        <v>0.49</v>
      </c>
      <c r="H618" s="148">
        <v>0.49</v>
      </c>
      <c r="I618" s="148">
        <v>0.49</v>
      </c>
      <c r="J618" s="148">
        <v>0.49</v>
      </c>
      <c r="K618" s="148">
        <v>0.49</v>
      </c>
      <c r="L618" s="148">
        <v>0.49</v>
      </c>
      <c r="M618" s="148">
        <v>0.49</v>
      </c>
      <c r="N618" s="148">
        <v>0.49</v>
      </c>
      <c r="O618" s="148">
        <v>0.49</v>
      </c>
      <c r="P618" s="148">
        <v>0.49</v>
      </c>
      <c r="Q618" s="148">
        <v>0</v>
      </c>
      <c r="R618" s="17" t="s">
        <v>1115</v>
      </c>
    </row>
    <row r="619" spans="1:18" ht="38.25">
      <c r="A619" s="53">
        <f t="shared" si="13"/>
        <v>594</v>
      </c>
      <c r="B619" s="32" t="s">
        <v>815</v>
      </c>
      <c r="C619" s="95" t="s">
        <v>809</v>
      </c>
      <c r="D619" s="167" t="s">
        <v>816</v>
      </c>
      <c r="E619" s="95" t="s">
        <v>180</v>
      </c>
      <c r="F619" s="95">
        <v>5</v>
      </c>
      <c r="G619" s="148">
        <v>2.4500000000000002</v>
      </c>
      <c r="H619" s="148">
        <v>2.4500000000000002</v>
      </c>
      <c r="I619" s="148">
        <v>2.4500000000000002</v>
      </c>
      <c r="J619" s="148">
        <v>2.4500000000000002</v>
      </c>
      <c r="K619" s="148">
        <v>2.4500000000000002</v>
      </c>
      <c r="L619" s="148">
        <v>2.4500000000000002</v>
      </c>
      <c r="M619" s="148">
        <v>2.4500000000000002</v>
      </c>
      <c r="N619" s="148">
        <v>2.4500000000000002</v>
      </c>
      <c r="O619" s="148">
        <v>2.4500000000000002</v>
      </c>
      <c r="P619" s="148">
        <v>2.4500000000000002</v>
      </c>
      <c r="Q619" s="148">
        <v>0</v>
      </c>
      <c r="R619" s="17" t="s">
        <v>1115</v>
      </c>
    </row>
    <row r="620" spans="1:18" ht="38.25">
      <c r="A620" s="53">
        <f t="shared" si="13"/>
        <v>595</v>
      </c>
      <c r="B620" s="32" t="s">
        <v>817</v>
      </c>
      <c r="C620" s="140" t="s">
        <v>809</v>
      </c>
      <c r="D620" s="171" t="s">
        <v>229</v>
      </c>
      <c r="E620" s="95" t="s">
        <v>180</v>
      </c>
      <c r="F620" s="95">
        <v>5</v>
      </c>
      <c r="G620" s="148">
        <v>0.05</v>
      </c>
      <c r="H620" s="148">
        <v>0.05</v>
      </c>
      <c r="I620" s="148">
        <v>0.05</v>
      </c>
      <c r="J620" s="148">
        <v>0.05</v>
      </c>
      <c r="K620" s="148">
        <v>0.05</v>
      </c>
      <c r="L620" s="148">
        <v>0.05</v>
      </c>
      <c r="M620" s="148">
        <v>0.05</v>
      </c>
      <c r="N620" s="148">
        <v>0.05</v>
      </c>
      <c r="O620" s="148">
        <v>0.05</v>
      </c>
      <c r="P620" s="148">
        <v>0.05</v>
      </c>
      <c r="Q620" s="148">
        <v>0</v>
      </c>
      <c r="R620" s="17" t="s">
        <v>1115</v>
      </c>
    </row>
    <row r="621" spans="1:18" ht="38.25">
      <c r="A621" s="53">
        <f t="shared" si="13"/>
        <v>596</v>
      </c>
      <c r="B621" s="81" t="s">
        <v>818</v>
      </c>
      <c r="C621" s="97" t="s">
        <v>809</v>
      </c>
      <c r="D621" s="167" t="s">
        <v>237</v>
      </c>
      <c r="E621" s="97" t="s">
        <v>180</v>
      </c>
      <c r="F621" s="97">
        <v>5</v>
      </c>
      <c r="G621" s="155">
        <v>0.22</v>
      </c>
      <c r="H621" s="155">
        <v>0.22</v>
      </c>
      <c r="I621" s="155">
        <v>0.22</v>
      </c>
      <c r="J621" s="155">
        <v>0.22</v>
      </c>
      <c r="K621" s="155">
        <v>0.22</v>
      </c>
      <c r="L621" s="155">
        <v>0.22</v>
      </c>
      <c r="M621" s="155">
        <v>0.22</v>
      </c>
      <c r="N621" s="155">
        <v>0.22</v>
      </c>
      <c r="O621" s="155">
        <v>0.22</v>
      </c>
      <c r="P621" s="155">
        <v>0.22</v>
      </c>
      <c r="Q621" s="155">
        <v>0</v>
      </c>
      <c r="R621" s="77" t="s">
        <v>1115</v>
      </c>
    </row>
    <row r="622" spans="1:18" ht="63.75">
      <c r="A622" s="53">
        <f t="shared" si="13"/>
        <v>597</v>
      </c>
      <c r="B622" s="22" t="s">
        <v>716</v>
      </c>
      <c r="C622" s="87" t="s">
        <v>809</v>
      </c>
      <c r="D622" s="169" t="s">
        <v>819</v>
      </c>
      <c r="E622" s="87" t="s">
        <v>180</v>
      </c>
      <c r="F622" s="87">
        <v>5</v>
      </c>
      <c r="G622" s="156">
        <v>0.17</v>
      </c>
      <c r="H622" s="156">
        <v>0.17</v>
      </c>
      <c r="I622" s="156">
        <v>0.17</v>
      </c>
      <c r="J622" s="156">
        <v>0.17</v>
      </c>
      <c r="K622" s="156">
        <v>0.17</v>
      </c>
      <c r="L622" s="156">
        <v>0.17</v>
      </c>
      <c r="M622" s="156">
        <v>0.17</v>
      </c>
      <c r="N622" s="156">
        <v>0.17</v>
      </c>
      <c r="O622" s="156">
        <v>0.17</v>
      </c>
      <c r="P622" s="156">
        <v>0.17</v>
      </c>
      <c r="Q622" s="156">
        <v>0</v>
      </c>
      <c r="R622" s="17" t="s">
        <v>1113</v>
      </c>
    </row>
    <row r="623" spans="1:18" ht="38.25">
      <c r="A623" s="53">
        <f t="shared" si="13"/>
        <v>598</v>
      </c>
      <c r="B623" s="65" t="s">
        <v>820</v>
      </c>
      <c r="C623" s="133" t="s">
        <v>809</v>
      </c>
      <c r="D623" s="128" t="s">
        <v>821</v>
      </c>
      <c r="E623" s="101" t="s">
        <v>180</v>
      </c>
      <c r="F623" s="101">
        <v>5</v>
      </c>
      <c r="G623" s="153">
        <v>2.4</v>
      </c>
      <c r="H623" s="153">
        <v>2.4</v>
      </c>
      <c r="I623" s="153">
        <v>2.4</v>
      </c>
      <c r="J623" s="153">
        <v>2.4</v>
      </c>
      <c r="K623" s="153">
        <v>2.4</v>
      </c>
      <c r="L623" s="153">
        <v>2.4</v>
      </c>
      <c r="M623" s="153">
        <v>2.4</v>
      </c>
      <c r="N623" s="153">
        <v>2.4</v>
      </c>
      <c r="O623" s="153">
        <v>2.4</v>
      </c>
      <c r="P623" s="153">
        <v>2.4</v>
      </c>
      <c r="Q623" s="153">
        <v>0</v>
      </c>
      <c r="R623" s="17" t="s">
        <v>1115</v>
      </c>
    </row>
    <row r="624" spans="1:18" ht="409.5">
      <c r="A624" s="53">
        <f t="shared" si="13"/>
        <v>599</v>
      </c>
      <c r="B624" s="111" t="s">
        <v>822</v>
      </c>
      <c r="C624" s="95" t="s">
        <v>809</v>
      </c>
      <c r="D624" s="139" t="s">
        <v>823</v>
      </c>
      <c r="E624" s="95" t="s">
        <v>180</v>
      </c>
      <c r="F624" s="95">
        <v>5</v>
      </c>
      <c r="G624" s="36">
        <v>0.68</v>
      </c>
      <c r="H624" s="36">
        <v>0.68</v>
      </c>
      <c r="I624" s="36">
        <v>0.68</v>
      </c>
      <c r="J624" s="36">
        <v>0.68</v>
      </c>
      <c r="K624" s="36">
        <v>0.68</v>
      </c>
      <c r="L624" s="36">
        <v>0.68</v>
      </c>
      <c r="M624" s="36">
        <v>0.68</v>
      </c>
      <c r="N624" s="36">
        <v>0.68</v>
      </c>
      <c r="O624" s="36">
        <v>0.68</v>
      </c>
      <c r="P624" s="36">
        <v>0.68</v>
      </c>
      <c r="Q624" s="36">
        <v>74.27941176470587</v>
      </c>
      <c r="R624" s="17" t="s">
        <v>1115</v>
      </c>
    </row>
    <row r="625" spans="1:19" ht="409.5">
      <c r="A625" s="53">
        <f t="shared" si="13"/>
        <v>600</v>
      </c>
      <c r="B625" s="111" t="s">
        <v>824</v>
      </c>
      <c r="C625" s="140" t="s">
        <v>809</v>
      </c>
      <c r="D625" s="139" t="s">
        <v>825</v>
      </c>
      <c r="E625" s="95" t="s">
        <v>180</v>
      </c>
      <c r="F625" s="95">
        <v>5</v>
      </c>
      <c r="G625" s="36">
        <v>3.0801599999999998</v>
      </c>
      <c r="H625" s="36">
        <v>3.0801599999999998</v>
      </c>
      <c r="I625" s="36">
        <v>3.0801599999999998</v>
      </c>
      <c r="J625" s="36">
        <v>3.0801599999999998</v>
      </c>
      <c r="K625" s="36">
        <v>3.0801599999999998</v>
      </c>
      <c r="L625" s="36">
        <v>3.0801599999999998</v>
      </c>
      <c r="M625" s="36">
        <v>3.0801599999999998</v>
      </c>
      <c r="N625" s="36">
        <v>3.0801599999999998</v>
      </c>
      <c r="O625" s="36">
        <v>3.0801599999999998</v>
      </c>
      <c r="P625" s="36">
        <v>3.0801599999999998</v>
      </c>
      <c r="Q625" s="36">
        <v>16.447197548179318</v>
      </c>
      <c r="R625" s="17" t="s">
        <v>1115</v>
      </c>
    </row>
    <row r="626" spans="1:19" ht="114.75">
      <c r="A626" s="53">
        <f t="shared" si="13"/>
        <v>601</v>
      </c>
      <c r="B626" s="111" t="s">
        <v>826</v>
      </c>
      <c r="C626" s="95" t="s">
        <v>809</v>
      </c>
      <c r="D626" s="139" t="s">
        <v>827</v>
      </c>
      <c r="E626" s="95" t="s">
        <v>180</v>
      </c>
      <c r="F626" s="95">
        <v>5</v>
      </c>
      <c r="G626" s="36">
        <v>1.8182400000000001</v>
      </c>
      <c r="H626" s="36">
        <v>1.8182400000000001</v>
      </c>
      <c r="I626" s="36">
        <v>1.8182400000000001</v>
      </c>
      <c r="J626" s="36">
        <v>1.8182400000000001</v>
      </c>
      <c r="K626" s="36">
        <v>1.8182400000000001</v>
      </c>
      <c r="L626" s="36">
        <v>1.8182400000000001</v>
      </c>
      <c r="M626" s="36">
        <v>1.8182400000000001</v>
      </c>
      <c r="N626" s="36">
        <v>1.8182400000000001</v>
      </c>
      <c r="O626" s="36">
        <v>1.8182400000000001</v>
      </c>
      <c r="P626" s="36">
        <v>1.8182400000000001</v>
      </c>
      <c r="Q626" s="36">
        <v>0</v>
      </c>
      <c r="R626" s="17" t="s">
        <v>1115</v>
      </c>
    </row>
    <row r="627" spans="1:19" ht="409.5">
      <c r="A627" s="53">
        <f t="shared" si="13"/>
        <v>602</v>
      </c>
      <c r="B627" s="113" t="s">
        <v>828</v>
      </c>
      <c r="C627" s="140" t="s">
        <v>809</v>
      </c>
      <c r="D627" s="136" t="s">
        <v>829</v>
      </c>
      <c r="E627" s="97" t="s">
        <v>180</v>
      </c>
      <c r="F627" s="97">
        <v>5</v>
      </c>
      <c r="G627" s="43">
        <v>1.008</v>
      </c>
      <c r="H627" s="43">
        <v>1.008</v>
      </c>
      <c r="I627" s="43">
        <v>1.008</v>
      </c>
      <c r="J627" s="43">
        <v>1.008</v>
      </c>
      <c r="K627" s="43">
        <v>1.008</v>
      </c>
      <c r="L627" s="43">
        <v>1.008</v>
      </c>
      <c r="M627" s="43">
        <v>1.008</v>
      </c>
      <c r="N627" s="43">
        <v>1.008</v>
      </c>
      <c r="O627" s="43">
        <v>1.008</v>
      </c>
      <c r="P627" s="43">
        <v>1.008</v>
      </c>
      <c r="Q627" s="43">
        <v>1.9543650793650793</v>
      </c>
      <c r="R627" s="17" t="s">
        <v>1115</v>
      </c>
    </row>
    <row r="628" spans="1:19" ht="409.5">
      <c r="A628" s="53">
        <f t="shared" si="13"/>
        <v>603</v>
      </c>
      <c r="B628" s="91" t="s">
        <v>830</v>
      </c>
      <c r="C628" s="21" t="s">
        <v>809</v>
      </c>
      <c r="D628" s="154" t="s">
        <v>831</v>
      </c>
      <c r="E628" s="23" t="s">
        <v>180</v>
      </c>
      <c r="F628" s="23">
        <v>5</v>
      </c>
      <c r="G628" s="24">
        <v>0.17</v>
      </c>
      <c r="H628" s="24">
        <v>0.17</v>
      </c>
      <c r="I628" s="24">
        <v>0.17</v>
      </c>
      <c r="J628" s="24">
        <v>0.17</v>
      </c>
      <c r="K628" s="24">
        <v>0.17</v>
      </c>
      <c r="L628" s="24">
        <v>0.17</v>
      </c>
      <c r="M628" s="24">
        <v>0.17</v>
      </c>
      <c r="N628" s="24">
        <v>0.17</v>
      </c>
      <c r="O628" s="24">
        <v>0.17</v>
      </c>
      <c r="P628" s="24">
        <v>0.17</v>
      </c>
      <c r="Q628" s="24">
        <v>0</v>
      </c>
      <c r="R628" s="17" t="s">
        <v>1113</v>
      </c>
    </row>
    <row r="629" spans="1:19" ht="409.5">
      <c r="A629" s="53">
        <f t="shared" si="13"/>
        <v>604</v>
      </c>
      <c r="B629" s="91" t="s">
        <v>832</v>
      </c>
      <c r="C629" s="21" t="s">
        <v>809</v>
      </c>
      <c r="D629" s="154" t="s">
        <v>833</v>
      </c>
      <c r="E629" s="23" t="s">
        <v>180</v>
      </c>
      <c r="F629" s="23">
        <v>5</v>
      </c>
      <c r="G629" s="24">
        <v>1.24</v>
      </c>
      <c r="H629" s="24">
        <v>1.24</v>
      </c>
      <c r="I629" s="24">
        <v>1.24</v>
      </c>
      <c r="J629" s="24">
        <v>1.24</v>
      </c>
      <c r="K629" s="24">
        <v>1.24</v>
      </c>
      <c r="L629" s="24">
        <v>1.24</v>
      </c>
      <c r="M629" s="24">
        <v>1.24</v>
      </c>
      <c r="N629" s="24">
        <v>1.24</v>
      </c>
      <c r="O629" s="24">
        <v>1.24</v>
      </c>
      <c r="P629" s="24">
        <v>1.24</v>
      </c>
      <c r="Q629" s="24">
        <v>0</v>
      </c>
      <c r="R629" s="17" t="s">
        <v>1113</v>
      </c>
    </row>
    <row r="630" spans="1:19" ht="89.25">
      <c r="A630" s="53">
        <f t="shared" si="13"/>
        <v>605</v>
      </c>
      <c r="B630" s="145" t="s">
        <v>834</v>
      </c>
      <c r="C630" s="101" t="s">
        <v>809</v>
      </c>
      <c r="D630" s="146" t="s">
        <v>835</v>
      </c>
      <c r="E630" s="101" t="s">
        <v>180</v>
      </c>
      <c r="F630" s="101">
        <v>5</v>
      </c>
      <c r="G630" s="102">
        <v>0.12096</v>
      </c>
      <c r="H630" s="102">
        <v>0.12096</v>
      </c>
      <c r="I630" s="102">
        <v>0.12096</v>
      </c>
      <c r="J630" s="102">
        <v>0.12096</v>
      </c>
      <c r="K630" s="102">
        <v>0.12096</v>
      </c>
      <c r="L630" s="102">
        <v>0.12096</v>
      </c>
      <c r="M630" s="102">
        <v>0.12096</v>
      </c>
      <c r="N630" s="102">
        <v>0.12096</v>
      </c>
      <c r="O630" s="102">
        <v>0.12096</v>
      </c>
      <c r="P630" s="102">
        <v>0.12096</v>
      </c>
      <c r="Q630" s="102">
        <v>56.795634920634917</v>
      </c>
      <c r="R630" s="17" t="s">
        <v>1115</v>
      </c>
    </row>
    <row r="631" spans="1:19" ht="409.5">
      <c r="A631" s="53">
        <f t="shared" si="13"/>
        <v>606</v>
      </c>
      <c r="B631" s="111" t="s">
        <v>836</v>
      </c>
      <c r="C631" s="140" t="s">
        <v>809</v>
      </c>
      <c r="D631" s="139" t="s">
        <v>837</v>
      </c>
      <c r="E631" s="95" t="s">
        <v>180</v>
      </c>
      <c r="F631" s="95">
        <v>5</v>
      </c>
      <c r="G631" s="36">
        <v>2.1686399999999999</v>
      </c>
      <c r="H631" s="36">
        <v>2.1686399999999999</v>
      </c>
      <c r="I631" s="36">
        <v>2.1686399999999999</v>
      </c>
      <c r="J631" s="36">
        <v>2.1686399999999999</v>
      </c>
      <c r="K631" s="36">
        <v>2.1686399999999999</v>
      </c>
      <c r="L631" s="36">
        <v>2.1686399999999999</v>
      </c>
      <c r="M631" s="36">
        <v>2.1686399999999999</v>
      </c>
      <c r="N631" s="36">
        <v>2.1686399999999999</v>
      </c>
      <c r="O631" s="36">
        <v>2.1686399999999999</v>
      </c>
      <c r="P631" s="36">
        <v>2.1686399999999999</v>
      </c>
      <c r="Q631" s="36">
        <v>2.2779253356942601</v>
      </c>
      <c r="R631" s="17" t="s">
        <v>1115</v>
      </c>
    </row>
    <row r="632" spans="1:19" ht="25.5">
      <c r="A632" s="53">
        <f t="shared" si="13"/>
        <v>607</v>
      </c>
      <c r="B632" s="81" t="s">
        <v>838</v>
      </c>
      <c r="C632" s="112" t="s">
        <v>795</v>
      </c>
      <c r="D632" s="133" t="s">
        <v>839</v>
      </c>
      <c r="E632" s="82" t="s">
        <v>180</v>
      </c>
      <c r="F632" s="82">
        <v>5</v>
      </c>
      <c r="G632" s="84">
        <v>0.17</v>
      </c>
      <c r="H632" s="84">
        <v>0.17</v>
      </c>
      <c r="I632" s="84">
        <v>0.17</v>
      </c>
      <c r="J632" s="84">
        <v>0.17</v>
      </c>
      <c r="K632" s="84">
        <v>0.17</v>
      </c>
      <c r="L632" s="84">
        <v>0.17</v>
      </c>
      <c r="M632" s="84">
        <v>0.17</v>
      </c>
      <c r="N632" s="84">
        <v>0.17</v>
      </c>
      <c r="O632" s="84">
        <v>0.17</v>
      </c>
      <c r="P632" s="84">
        <v>0.17</v>
      </c>
      <c r="Q632" s="84">
        <v>0</v>
      </c>
      <c r="R632" s="17" t="s">
        <v>1114</v>
      </c>
    </row>
    <row r="633" spans="1:19" ht="63.75">
      <c r="A633" s="53">
        <f t="shared" si="13"/>
        <v>608</v>
      </c>
      <c r="B633" s="22" t="s">
        <v>840</v>
      </c>
      <c r="C633" s="21" t="s">
        <v>795</v>
      </c>
      <c r="D633" s="21" t="s">
        <v>841</v>
      </c>
      <c r="E633" s="64" t="s">
        <v>180</v>
      </c>
      <c r="F633" s="64">
        <v>5</v>
      </c>
      <c r="G633" s="50">
        <v>2.72</v>
      </c>
      <c r="H633" s="50">
        <v>2.72</v>
      </c>
      <c r="I633" s="50">
        <v>2.72</v>
      </c>
      <c r="J633" s="50">
        <v>2.72</v>
      </c>
      <c r="K633" s="50">
        <v>2.72</v>
      </c>
      <c r="L633" s="50">
        <v>2.72</v>
      </c>
      <c r="M633" s="50">
        <v>2.72</v>
      </c>
      <c r="N633" s="50">
        <v>2.72</v>
      </c>
      <c r="O633" s="50">
        <v>2.72</v>
      </c>
      <c r="P633" s="50">
        <v>2.72</v>
      </c>
      <c r="Q633" s="172">
        <v>0</v>
      </c>
      <c r="R633" s="17" t="s">
        <v>1113</v>
      </c>
    </row>
    <row r="634" spans="1:19" ht="409.5">
      <c r="A634" s="53">
        <f t="shared" si="13"/>
        <v>609</v>
      </c>
      <c r="B634" s="145" t="s">
        <v>842</v>
      </c>
      <c r="C634" s="133" t="s">
        <v>795</v>
      </c>
      <c r="D634" s="146" t="s">
        <v>843</v>
      </c>
      <c r="E634" s="101" t="s">
        <v>180</v>
      </c>
      <c r="F634" s="101">
        <v>5</v>
      </c>
      <c r="G634" s="102">
        <v>2.4386399999999999</v>
      </c>
      <c r="H634" s="102">
        <v>2.4386399999999999</v>
      </c>
      <c r="I634" s="102">
        <v>2.4386399999999999</v>
      </c>
      <c r="J634" s="102">
        <v>2.4386399999999999</v>
      </c>
      <c r="K634" s="102">
        <v>2.4386399999999999</v>
      </c>
      <c r="L634" s="102">
        <v>2.4386399999999999</v>
      </c>
      <c r="M634" s="102">
        <v>2.4386399999999999</v>
      </c>
      <c r="N634" s="102">
        <v>2.4386399999999999</v>
      </c>
      <c r="O634" s="102">
        <v>2.4386399999999999</v>
      </c>
      <c r="P634" s="102">
        <v>2.4386399999999999</v>
      </c>
      <c r="Q634" s="102">
        <v>16.09</v>
      </c>
      <c r="R634" s="17" t="s">
        <v>1114</v>
      </c>
    </row>
    <row r="635" spans="1:19" ht="409.5">
      <c r="A635" s="53">
        <f t="shared" si="13"/>
        <v>610</v>
      </c>
      <c r="B635" s="111" t="s">
        <v>844</v>
      </c>
      <c r="C635" s="53" t="s">
        <v>795</v>
      </c>
      <c r="D635" s="139" t="s">
        <v>845</v>
      </c>
      <c r="E635" s="95" t="s">
        <v>180</v>
      </c>
      <c r="F635" s="95">
        <v>5</v>
      </c>
      <c r="G635" s="36">
        <v>2.8526400000000001</v>
      </c>
      <c r="H635" s="36">
        <v>2.8526400000000001</v>
      </c>
      <c r="I635" s="36">
        <v>2.8526400000000001</v>
      </c>
      <c r="J635" s="36">
        <v>2.8526400000000001</v>
      </c>
      <c r="K635" s="36">
        <v>2.8526400000000001</v>
      </c>
      <c r="L635" s="36">
        <v>2.8526400000000001</v>
      </c>
      <c r="M635" s="36">
        <v>2.8526400000000001</v>
      </c>
      <c r="N635" s="36">
        <v>2.8526400000000001</v>
      </c>
      <c r="O635" s="36">
        <v>2.8526400000000001</v>
      </c>
      <c r="P635" s="36">
        <v>2.8526400000000001</v>
      </c>
      <c r="Q635" s="36">
        <v>9.93</v>
      </c>
      <c r="R635" s="17" t="s">
        <v>1114</v>
      </c>
    </row>
    <row r="636" spans="1:19" ht="409.5">
      <c r="A636" s="53">
        <f t="shared" si="13"/>
        <v>611</v>
      </c>
      <c r="B636" s="111" t="s">
        <v>846</v>
      </c>
      <c r="C636" s="133" t="s">
        <v>795</v>
      </c>
      <c r="D636" s="139" t="s">
        <v>847</v>
      </c>
      <c r="E636" s="95" t="s">
        <v>180</v>
      </c>
      <c r="F636" s="95">
        <v>5</v>
      </c>
      <c r="G636" s="36">
        <v>2.1728000000000001</v>
      </c>
      <c r="H636" s="36">
        <v>2.1728000000000001</v>
      </c>
      <c r="I636" s="36">
        <v>2.1728000000000001</v>
      </c>
      <c r="J636" s="36">
        <v>2.1728000000000001</v>
      </c>
      <c r="K636" s="36">
        <v>2.1728000000000001</v>
      </c>
      <c r="L636" s="36">
        <v>2.1728000000000001</v>
      </c>
      <c r="M636" s="36">
        <v>2.1728000000000001</v>
      </c>
      <c r="N636" s="36">
        <v>2.1728000000000001</v>
      </c>
      <c r="O636" s="36">
        <v>2.1728000000000001</v>
      </c>
      <c r="P636" s="36">
        <v>2.1728000000000001</v>
      </c>
      <c r="Q636" s="36">
        <v>5.24</v>
      </c>
      <c r="R636" s="17" t="s">
        <v>1114</v>
      </c>
    </row>
    <row r="637" spans="1:19" ht="409.5">
      <c r="A637" s="53">
        <f t="shared" si="13"/>
        <v>612</v>
      </c>
      <c r="B637" s="111" t="s">
        <v>848</v>
      </c>
      <c r="C637" s="112" t="s">
        <v>795</v>
      </c>
      <c r="D637" s="139" t="s">
        <v>849</v>
      </c>
      <c r="E637" s="95" t="s">
        <v>180</v>
      </c>
      <c r="F637" s="95">
        <v>5</v>
      </c>
      <c r="G637" s="36">
        <v>1.5</v>
      </c>
      <c r="H637" s="36">
        <v>1.5</v>
      </c>
      <c r="I637" s="36">
        <v>1.5</v>
      </c>
      <c r="J637" s="36">
        <v>1.5</v>
      </c>
      <c r="K637" s="36">
        <v>1.5</v>
      </c>
      <c r="L637" s="36">
        <v>1.5</v>
      </c>
      <c r="M637" s="36">
        <v>1.5</v>
      </c>
      <c r="N637" s="36">
        <v>1.5</v>
      </c>
      <c r="O637" s="36">
        <v>1.5</v>
      </c>
      <c r="P637" s="36">
        <v>1.5</v>
      </c>
      <c r="Q637" s="36">
        <v>18.72</v>
      </c>
      <c r="R637" s="17" t="s">
        <v>1114</v>
      </c>
    </row>
    <row r="638" spans="1:19">
      <c r="A638" s="295" t="s">
        <v>1116</v>
      </c>
      <c r="B638" s="295"/>
      <c r="C638" s="295"/>
      <c r="D638" s="295"/>
      <c r="E638" s="295"/>
      <c r="F638" s="295"/>
      <c r="G638" s="296"/>
      <c r="H638" s="296"/>
      <c r="I638" s="296"/>
      <c r="J638" s="296"/>
      <c r="K638" s="296"/>
      <c r="L638" s="296"/>
      <c r="M638" s="296"/>
      <c r="N638" s="296"/>
      <c r="O638" s="296"/>
      <c r="P638" s="296"/>
      <c r="Q638" s="295"/>
      <c r="R638" s="295"/>
    </row>
    <row r="639" spans="1:19" ht="409.5">
      <c r="A639" s="17">
        <f>A637+1</f>
        <v>613</v>
      </c>
      <c r="B639" s="173" t="s">
        <v>806</v>
      </c>
      <c r="C639" s="140" t="s">
        <v>777</v>
      </c>
      <c r="D639" s="139" t="s">
        <v>807</v>
      </c>
      <c r="E639" s="95" t="s">
        <v>180</v>
      </c>
      <c r="F639" s="95">
        <v>5</v>
      </c>
      <c r="G639" s="36">
        <v>3.6</v>
      </c>
      <c r="H639" s="36">
        <v>3.6</v>
      </c>
      <c r="I639" s="36">
        <v>3.6</v>
      </c>
      <c r="J639" s="36">
        <v>3.6</v>
      </c>
      <c r="K639" s="36">
        <v>3.6</v>
      </c>
      <c r="L639" s="36">
        <v>3.6</v>
      </c>
      <c r="M639" s="36">
        <v>3.6</v>
      </c>
      <c r="N639" s="36">
        <v>3.6</v>
      </c>
      <c r="O639" s="36">
        <v>3.6</v>
      </c>
      <c r="P639" s="36">
        <v>3.6</v>
      </c>
      <c r="Q639" s="36">
        <v>11.72</v>
      </c>
      <c r="R639" s="17" t="s">
        <v>1117</v>
      </c>
    </row>
    <row r="640" spans="1:19" ht="51">
      <c r="A640" s="53">
        <f t="shared" ref="A640:A662" si="14">A639+1</f>
        <v>614</v>
      </c>
      <c r="B640" s="164" t="s">
        <v>776</v>
      </c>
      <c r="C640" s="95" t="s">
        <v>777</v>
      </c>
      <c r="D640" s="167" t="s">
        <v>778</v>
      </c>
      <c r="E640" s="95" t="s">
        <v>180</v>
      </c>
      <c r="F640" s="95">
        <v>5</v>
      </c>
      <c r="G640" s="2">
        <v>0.46</v>
      </c>
      <c r="H640" s="36">
        <v>0.46</v>
      </c>
      <c r="I640" s="2">
        <v>0.46</v>
      </c>
      <c r="J640" s="36">
        <v>0.46</v>
      </c>
      <c r="K640" s="2">
        <v>0.46</v>
      </c>
      <c r="L640" s="36">
        <v>0.46</v>
      </c>
      <c r="M640" s="2">
        <v>0.46</v>
      </c>
      <c r="N640" s="36">
        <v>0.46</v>
      </c>
      <c r="O640" s="2">
        <v>0.46</v>
      </c>
      <c r="P640" s="36">
        <v>0.46</v>
      </c>
      <c r="Q640" s="2">
        <v>0</v>
      </c>
      <c r="R640" s="17" t="s">
        <v>1118</v>
      </c>
      <c r="S640" s="38"/>
    </row>
    <row r="641" spans="1:18" ht="63.75">
      <c r="A641" s="53">
        <f t="shared" si="14"/>
        <v>615</v>
      </c>
      <c r="B641" s="32" t="s">
        <v>808</v>
      </c>
      <c r="C641" s="95" t="s">
        <v>809</v>
      </c>
      <c r="D641" s="138" t="s">
        <v>810</v>
      </c>
      <c r="E641" s="95" t="s">
        <v>180</v>
      </c>
      <c r="F641" s="95">
        <v>5</v>
      </c>
      <c r="G641" s="148">
        <v>0.35</v>
      </c>
      <c r="H641" s="148">
        <v>0.35</v>
      </c>
      <c r="I641" s="148">
        <v>0.35</v>
      </c>
      <c r="J641" s="148">
        <v>0.35</v>
      </c>
      <c r="K641" s="148">
        <v>0.35</v>
      </c>
      <c r="L641" s="148">
        <v>0.35</v>
      </c>
      <c r="M641" s="148">
        <v>0.35</v>
      </c>
      <c r="N641" s="148">
        <v>0.35</v>
      </c>
      <c r="O641" s="148">
        <v>0.35</v>
      </c>
      <c r="P641" s="148">
        <v>0.35</v>
      </c>
      <c r="Q641" s="148">
        <v>0</v>
      </c>
      <c r="R641" s="17" t="s">
        <v>1117</v>
      </c>
    </row>
    <row r="642" spans="1:18" ht="38.25">
      <c r="A642" s="53">
        <f t="shared" si="14"/>
        <v>616</v>
      </c>
      <c r="B642" s="32" t="s">
        <v>811</v>
      </c>
      <c r="C642" s="95" t="s">
        <v>809</v>
      </c>
      <c r="D642" s="138" t="s">
        <v>812</v>
      </c>
      <c r="E642" s="95" t="s">
        <v>180</v>
      </c>
      <c r="F642" s="95">
        <v>5</v>
      </c>
      <c r="G642" s="148">
        <v>0.46</v>
      </c>
      <c r="H642" s="148">
        <v>0.46</v>
      </c>
      <c r="I642" s="148">
        <v>0.46</v>
      </c>
      <c r="J642" s="148">
        <v>0.46</v>
      </c>
      <c r="K642" s="148">
        <v>0.46</v>
      </c>
      <c r="L642" s="148">
        <v>0.46</v>
      </c>
      <c r="M642" s="148">
        <v>0.46</v>
      </c>
      <c r="N642" s="148">
        <v>0.46</v>
      </c>
      <c r="O642" s="148">
        <v>0.46</v>
      </c>
      <c r="P642" s="148">
        <v>0.46</v>
      </c>
      <c r="Q642" s="148">
        <v>0</v>
      </c>
      <c r="R642" s="17" t="s">
        <v>1117</v>
      </c>
    </row>
    <row r="643" spans="1:18" ht="63.75">
      <c r="A643" s="53">
        <f t="shared" si="14"/>
        <v>617</v>
      </c>
      <c r="B643" s="32" t="s">
        <v>813</v>
      </c>
      <c r="C643" s="95" t="s">
        <v>809</v>
      </c>
      <c r="D643" s="138" t="s">
        <v>814</v>
      </c>
      <c r="E643" s="95" t="s">
        <v>180</v>
      </c>
      <c r="F643" s="95">
        <v>5</v>
      </c>
      <c r="G643" s="148">
        <v>0.49</v>
      </c>
      <c r="H643" s="148">
        <v>0.49</v>
      </c>
      <c r="I643" s="148">
        <v>0.49</v>
      </c>
      <c r="J643" s="148">
        <v>0.49</v>
      </c>
      <c r="K643" s="148">
        <v>0.49</v>
      </c>
      <c r="L643" s="148">
        <v>0.49</v>
      </c>
      <c r="M643" s="148">
        <v>0.49</v>
      </c>
      <c r="N643" s="148">
        <v>0.49</v>
      </c>
      <c r="O643" s="148">
        <v>0.49</v>
      </c>
      <c r="P643" s="148">
        <v>0.49</v>
      </c>
      <c r="Q643" s="148">
        <v>0</v>
      </c>
      <c r="R643" s="17" t="s">
        <v>1117</v>
      </c>
    </row>
    <row r="644" spans="1:18" ht="25.5">
      <c r="A644" s="53">
        <f t="shared" si="14"/>
        <v>618</v>
      </c>
      <c r="B644" s="32" t="s">
        <v>815</v>
      </c>
      <c r="C644" s="95" t="s">
        <v>809</v>
      </c>
      <c r="D644" s="138" t="s">
        <v>816</v>
      </c>
      <c r="E644" s="95" t="s">
        <v>180</v>
      </c>
      <c r="F644" s="95">
        <v>5</v>
      </c>
      <c r="G644" s="148">
        <v>2.4500000000000002</v>
      </c>
      <c r="H644" s="148">
        <v>2.4500000000000002</v>
      </c>
      <c r="I644" s="148">
        <v>2.4500000000000002</v>
      </c>
      <c r="J644" s="148">
        <v>2.4500000000000002</v>
      </c>
      <c r="K644" s="148">
        <v>2.4500000000000002</v>
      </c>
      <c r="L644" s="148">
        <v>2.4500000000000002</v>
      </c>
      <c r="M644" s="148">
        <v>2.4500000000000002</v>
      </c>
      <c r="N644" s="148">
        <v>2.4500000000000002</v>
      </c>
      <c r="O644" s="148">
        <v>2.4500000000000002</v>
      </c>
      <c r="P644" s="148">
        <v>2.4500000000000002</v>
      </c>
      <c r="Q644" s="148">
        <v>0</v>
      </c>
      <c r="R644" s="17" t="s">
        <v>1117</v>
      </c>
    </row>
    <row r="645" spans="1:18" ht="25.5">
      <c r="A645" s="53">
        <f t="shared" si="14"/>
        <v>619</v>
      </c>
      <c r="B645" s="32" t="s">
        <v>817</v>
      </c>
      <c r="C645" s="95" t="s">
        <v>809</v>
      </c>
      <c r="D645" s="138" t="s">
        <v>229</v>
      </c>
      <c r="E645" s="95" t="s">
        <v>180</v>
      </c>
      <c r="F645" s="95">
        <v>5</v>
      </c>
      <c r="G645" s="148">
        <v>0.05</v>
      </c>
      <c r="H645" s="148">
        <v>0.05</v>
      </c>
      <c r="I645" s="148">
        <v>0.05</v>
      </c>
      <c r="J645" s="148">
        <v>0.05</v>
      </c>
      <c r="K645" s="148">
        <v>0.05</v>
      </c>
      <c r="L645" s="148">
        <v>0.05</v>
      </c>
      <c r="M645" s="148">
        <v>0.05</v>
      </c>
      <c r="N645" s="148">
        <v>0.05</v>
      </c>
      <c r="O645" s="148">
        <v>0.05</v>
      </c>
      <c r="P645" s="148">
        <v>0.05</v>
      </c>
      <c r="Q645" s="148">
        <v>0</v>
      </c>
      <c r="R645" s="17" t="s">
        <v>1117</v>
      </c>
    </row>
    <row r="646" spans="1:18" ht="25.5">
      <c r="A646" s="53">
        <f t="shared" si="14"/>
        <v>620</v>
      </c>
      <c r="B646" s="81" t="s">
        <v>818</v>
      </c>
      <c r="C646" s="97" t="s">
        <v>809</v>
      </c>
      <c r="D646" s="152" t="s">
        <v>237</v>
      </c>
      <c r="E646" s="97" t="s">
        <v>180</v>
      </c>
      <c r="F646" s="97">
        <v>5</v>
      </c>
      <c r="G646" s="155">
        <v>0.22</v>
      </c>
      <c r="H646" s="155">
        <v>0.22</v>
      </c>
      <c r="I646" s="155">
        <v>0.22</v>
      </c>
      <c r="J646" s="155">
        <v>0.22</v>
      </c>
      <c r="K646" s="155">
        <v>0.22</v>
      </c>
      <c r="L646" s="155">
        <v>0.22</v>
      </c>
      <c r="M646" s="155">
        <v>0.22</v>
      </c>
      <c r="N646" s="155">
        <v>0.22</v>
      </c>
      <c r="O646" s="155">
        <v>0.22</v>
      </c>
      <c r="P646" s="155">
        <v>0.22</v>
      </c>
      <c r="Q646" s="155">
        <v>0</v>
      </c>
      <c r="R646" s="17" t="s">
        <v>1117</v>
      </c>
    </row>
    <row r="647" spans="1:18" ht="51">
      <c r="A647" s="53">
        <f t="shared" si="14"/>
        <v>621</v>
      </c>
      <c r="B647" s="22" t="s">
        <v>716</v>
      </c>
      <c r="C647" s="87" t="s">
        <v>809</v>
      </c>
      <c r="D647" s="130" t="s">
        <v>819</v>
      </c>
      <c r="E647" s="87" t="s">
        <v>180</v>
      </c>
      <c r="F647" s="87">
        <v>5</v>
      </c>
      <c r="G647" s="156">
        <v>0.17</v>
      </c>
      <c r="H647" s="156">
        <v>0.17</v>
      </c>
      <c r="I647" s="156">
        <v>0.17</v>
      </c>
      <c r="J647" s="156">
        <v>0.17</v>
      </c>
      <c r="K647" s="156">
        <v>0.17</v>
      </c>
      <c r="L647" s="156">
        <v>0.17</v>
      </c>
      <c r="M647" s="156">
        <v>0.17</v>
      </c>
      <c r="N647" s="156">
        <v>0.17</v>
      </c>
      <c r="O647" s="156">
        <v>0.17</v>
      </c>
      <c r="P647" s="156">
        <v>0.17</v>
      </c>
      <c r="Q647" s="156">
        <v>0</v>
      </c>
      <c r="R647" s="17" t="s">
        <v>1118</v>
      </c>
    </row>
    <row r="648" spans="1:18" ht="38.25">
      <c r="A648" s="53">
        <f t="shared" si="14"/>
        <v>622</v>
      </c>
      <c r="B648" s="65" t="s">
        <v>820</v>
      </c>
      <c r="C648" s="128" t="s">
        <v>809</v>
      </c>
      <c r="D648" s="128" t="s">
        <v>821</v>
      </c>
      <c r="E648" s="101" t="s">
        <v>180</v>
      </c>
      <c r="F648" s="101">
        <v>5</v>
      </c>
      <c r="G648" s="153">
        <v>2.4</v>
      </c>
      <c r="H648" s="153">
        <v>2.4</v>
      </c>
      <c r="I648" s="153">
        <v>2.4</v>
      </c>
      <c r="J648" s="153">
        <v>2.4</v>
      </c>
      <c r="K648" s="153">
        <v>2.4</v>
      </c>
      <c r="L648" s="153">
        <v>2.4</v>
      </c>
      <c r="M648" s="153">
        <v>2.4</v>
      </c>
      <c r="N648" s="153">
        <v>2.4</v>
      </c>
      <c r="O648" s="153">
        <v>2.4</v>
      </c>
      <c r="P648" s="153">
        <v>2.4</v>
      </c>
      <c r="Q648" s="153">
        <v>0</v>
      </c>
      <c r="R648" s="17" t="s">
        <v>1117</v>
      </c>
    </row>
    <row r="649" spans="1:18" ht="409.5">
      <c r="A649" s="53">
        <f t="shared" si="14"/>
        <v>623</v>
      </c>
      <c r="B649" s="111" t="s">
        <v>822</v>
      </c>
      <c r="C649" s="95" t="s">
        <v>809</v>
      </c>
      <c r="D649" s="139" t="s">
        <v>823</v>
      </c>
      <c r="E649" s="95" t="s">
        <v>180</v>
      </c>
      <c r="F649" s="95">
        <v>5</v>
      </c>
      <c r="G649" s="36">
        <v>0.68</v>
      </c>
      <c r="H649" s="36">
        <v>0.68</v>
      </c>
      <c r="I649" s="36">
        <v>0.68</v>
      </c>
      <c r="J649" s="36">
        <v>0.68</v>
      </c>
      <c r="K649" s="36">
        <v>0.68</v>
      </c>
      <c r="L649" s="36">
        <v>0.68</v>
      </c>
      <c r="M649" s="36">
        <v>0.68</v>
      </c>
      <c r="N649" s="36">
        <v>0.68</v>
      </c>
      <c r="O649" s="36">
        <v>0.68</v>
      </c>
      <c r="P649" s="36">
        <v>0.68</v>
      </c>
      <c r="Q649" s="36">
        <v>74.27941176470587</v>
      </c>
      <c r="R649" s="17" t="s">
        <v>1117</v>
      </c>
    </row>
    <row r="650" spans="1:18" ht="409.5">
      <c r="A650" s="53">
        <f t="shared" si="14"/>
        <v>624</v>
      </c>
      <c r="B650" s="111" t="s">
        <v>824</v>
      </c>
      <c r="C650" s="95" t="s">
        <v>809</v>
      </c>
      <c r="D650" s="139" t="s">
        <v>825</v>
      </c>
      <c r="E650" s="95" t="s">
        <v>180</v>
      </c>
      <c r="F650" s="95">
        <v>5</v>
      </c>
      <c r="G650" s="36">
        <v>3.0801599999999998</v>
      </c>
      <c r="H650" s="36">
        <v>3.0801599999999998</v>
      </c>
      <c r="I650" s="36">
        <v>3.0801599999999998</v>
      </c>
      <c r="J650" s="36">
        <v>3.0801599999999998</v>
      </c>
      <c r="K650" s="36">
        <v>3.0801599999999998</v>
      </c>
      <c r="L650" s="36">
        <v>3.0801599999999998</v>
      </c>
      <c r="M650" s="36">
        <v>3.0801599999999998</v>
      </c>
      <c r="N650" s="36">
        <v>3.0801599999999998</v>
      </c>
      <c r="O650" s="36">
        <v>3.0801599999999998</v>
      </c>
      <c r="P650" s="36">
        <v>3.0801599999999998</v>
      </c>
      <c r="Q650" s="36">
        <v>16.447197548179318</v>
      </c>
      <c r="R650" s="17" t="s">
        <v>1117</v>
      </c>
    </row>
    <row r="651" spans="1:18" ht="114.75">
      <c r="A651" s="53">
        <f t="shared" si="14"/>
        <v>625</v>
      </c>
      <c r="B651" s="111" t="s">
        <v>826</v>
      </c>
      <c r="C651" s="95" t="s">
        <v>809</v>
      </c>
      <c r="D651" s="139" t="s">
        <v>827</v>
      </c>
      <c r="E651" s="95" t="s">
        <v>180</v>
      </c>
      <c r="F651" s="95">
        <v>5</v>
      </c>
      <c r="G651" s="36">
        <v>1.8182400000000001</v>
      </c>
      <c r="H651" s="36">
        <v>1.8182400000000001</v>
      </c>
      <c r="I651" s="36">
        <v>1.8182400000000001</v>
      </c>
      <c r="J651" s="36">
        <v>1.8182400000000001</v>
      </c>
      <c r="K651" s="36">
        <v>1.8182400000000001</v>
      </c>
      <c r="L651" s="36">
        <v>1.8182400000000001</v>
      </c>
      <c r="M651" s="36">
        <v>1.8182400000000001</v>
      </c>
      <c r="N651" s="36">
        <v>1.8182400000000001</v>
      </c>
      <c r="O651" s="36">
        <v>1.8182400000000001</v>
      </c>
      <c r="P651" s="36">
        <v>1.8182400000000001</v>
      </c>
      <c r="Q651" s="36">
        <v>0</v>
      </c>
      <c r="R651" s="17" t="s">
        <v>1117</v>
      </c>
    </row>
    <row r="652" spans="1:18" ht="409.5">
      <c r="A652" s="53">
        <f t="shared" si="14"/>
        <v>626</v>
      </c>
      <c r="B652" s="113" t="s">
        <v>828</v>
      </c>
      <c r="C652" s="97" t="s">
        <v>809</v>
      </c>
      <c r="D652" s="136" t="s">
        <v>829</v>
      </c>
      <c r="E652" s="97" t="s">
        <v>180</v>
      </c>
      <c r="F652" s="97">
        <v>5</v>
      </c>
      <c r="G652" s="43">
        <v>1.008</v>
      </c>
      <c r="H652" s="43">
        <v>1.008</v>
      </c>
      <c r="I652" s="43">
        <v>1.008</v>
      </c>
      <c r="J652" s="43">
        <v>1.008</v>
      </c>
      <c r="K652" s="43">
        <v>1.008</v>
      </c>
      <c r="L652" s="43">
        <v>1.008</v>
      </c>
      <c r="M652" s="43">
        <v>1.008</v>
      </c>
      <c r="N652" s="43">
        <v>1.008</v>
      </c>
      <c r="O652" s="43">
        <v>1.008</v>
      </c>
      <c r="P652" s="43">
        <v>1.008</v>
      </c>
      <c r="Q652" s="43">
        <v>1.9543650793650793</v>
      </c>
      <c r="R652" s="17" t="s">
        <v>1117</v>
      </c>
    </row>
    <row r="653" spans="1:18" ht="409.5">
      <c r="A653" s="53">
        <f t="shared" si="14"/>
        <v>627</v>
      </c>
      <c r="B653" s="91" t="s">
        <v>830</v>
      </c>
      <c r="C653" s="21" t="s">
        <v>809</v>
      </c>
      <c r="D653" s="154" t="s">
        <v>831</v>
      </c>
      <c r="E653" s="23" t="s">
        <v>180</v>
      </c>
      <c r="F653" s="23">
        <v>5</v>
      </c>
      <c r="G653" s="24">
        <v>0.17</v>
      </c>
      <c r="H653" s="24">
        <v>0.17</v>
      </c>
      <c r="I653" s="24">
        <v>0.17</v>
      </c>
      <c r="J653" s="24">
        <v>0.17</v>
      </c>
      <c r="K653" s="24">
        <v>0.17</v>
      </c>
      <c r="L653" s="24">
        <v>0.17</v>
      </c>
      <c r="M653" s="24">
        <v>0.17</v>
      </c>
      <c r="N653" s="24">
        <v>0.17</v>
      </c>
      <c r="O653" s="24">
        <v>0.17</v>
      </c>
      <c r="P653" s="24">
        <v>0.17</v>
      </c>
      <c r="Q653" s="24">
        <v>0</v>
      </c>
      <c r="R653" s="17" t="s">
        <v>1118</v>
      </c>
    </row>
    <row r="654" spans="1:18" ht="409.5">
      <c r="A654" s="53">
        <f t="shared" si="14"/>
        <v>628</v>
      </c>
      <c r="B654" s="91" t="s">
        <v>832</v>
      </c>
      <c r="C654" s="21" t="s">
        <v>809</v>
      </c>
      <c r="D654" s="154" t="s">
        <v>833</v>
      </c>
      <c r="E654" s="23" t="s">
        <v>180</v>
      </c>
      <c r="F654" s="23">
        <v>5</v>
      </c>
      <c r="G654" s="24">
        <v>1.24</v>
      </c>
      <c r="H654" s="24">
        <v>1.24</v>
      </c>
      <c r="I654" s="24">
        <v>1.24</v>
      </c>
      <c r="J654" s="24">
        <v>1.24</v>
      </c>
      <c r="K654" s="24">
        <v>1.24</v>
      </c>
      <c r="L654" s="24">
        <v>1.24</v>
      </c>
      <c r="M654" s="24">
        <v>1.24</v>
      </c>
      <c r="N654" s="24">
        <v>1.24</v>
      </c>
      <c r="O654" s="24">
        <v>1.24</v>
      </c>
      <c r="P654" s="24">
        <v>1.24</v>
      </c>
      <c r="Q654" s="24">
        <v>0</v>
      </c>
      <c r="R654" s="17" t="s">
        <v>1118</v>
      </c>
    </row>
    <row r="655" spans="1:18" ht="89.25">
      <c r="A655" s="53">
        <f t="shared" si="14"/>
        <v>629</v>
      </c>
      <c r="B655" s="145" t="s">
        <v>834</v>
      </c>
      <c r="C655" s="101" t="s">
        <v>809</v>
      </c>
      <c r="D655" s="146" t="s">
        <v>835</v>
      </c>
      <c r="E655" s="101" t="s">
        <v>180</v>
      </c>
      <c r="F655" s="101">
        <v>5</v>
      </c>
      <c r="G655" s="102">
        <v>0.12096</v>
      </c>
      <c r="H655" s="102">
        <v>0.12096</v>
      </c>
      <c r="I655" s="102">
        <v>0.12096</v>
      </c>
      <c r="J655" s="102">
        <v>0.12096</v>
      </c>
      <c r="K655" s="102">
        <v>0.12096</v>
      </c>
      <c r="L655" s="102">
        <v>0.12096</v>
      </c>
      <c r="M655" s="102">
        <v>0.12096</v>
      </c>
      <c r="N655" s="102">
        <v>0.12096</v>
      </c>
      <c r="O655" s="102">
        <v>0.12096</v>
      </c>
      <c r="P655" s="102">
        <v>0.12096</v>
      </c>
      <c r="Q655" s="102">
        <v>56.795634920634917</v>
      </c>
      <c r="R655" s="17" t="s">
        <v>1117</v>
      </c>
    </row>
    <row r="656" spans="1:18" ht="409.5">
      <c r="A656" s="53">
        <f t="shared" si="14"/>
        <v>630</v>
      </c>
      <c r="B656" s="113" t="s">
        <v>836</v>
      </c>
      <c r="C656" s="97" t="s">
        <v>809</v>
      </c>
      <c r="D656" s="136" t="s">
        <v>837</v>
      </c>
      <c r="E656" s="97" t="s">
        <v>180</v>
      </c>
      <c r="F656" s="97">
        <v>5</v>
      </c>
      <c r="G656" s="43">
        <v>2.1686399999999999</v>
      </c>
      <c r="H656" s="43">
        <v>2.1686399999999999</v>
      </c>
      <c r="I656" s="43">
        <v>2.1686399999999999</v>
      </c>
      <c r="J656" s="43">
        <v>2.1686399999999999</v>
      </c>
      <c r="K656" s="43">
        <v>2.1686399999999999</v>
      </c>
      <c r="L656" s="43">
        <v>2.1686399999999999</v>
      </c>
      <c r="M656" s="43">
        <v>2.1686399999999999</v>
      </c>
      <c r="N656" s="43">
        <v>2.1686399999999999</v>
      </c>
      <c r="O656" s="43">
        <v>2.1686399999999999</v>
      </c>
      <c r="P656" s="43">
        <v>2.1686399999999999</v>
      </c>
      <c r="Q656" s="43">
        <v>2.2779253356942601</v>
      </c>
      <c r="R656" s="17" t="s">
        <v>1117</v>
      </c>
    </row>
    <row r="657" spans="1:18" ht="25.5">
      <c r="A657" s="116">
        <f t="shared" si="14"/>
        <v>631</v>
      </c>
      <c r="B657" s="174" t="s">
        <v>840</v>
      </c>
      <c r="C657" s="21" t="s">
        <v>795</v>
      </c>
      <c r="D657" s="47" t="s">
        <v>841</v>
      </c>
      <c r="E657" s="46" t="s">
        <v>180</v>
      </c>
      <c r="F657" s="46">
        <v>5</v>
      </c>
      <c r="G657" s="175">
        <v>2.72</v>
      </c>
      <c r="H657" s="175">
        <v>2.72</v>
      </c>
      <c r="I657" s="175">
        <v>2.72</v>
      </c>
      <c r="J657" s="175">
        <v>2.72</v>
      </c>
      <c r="K657" s="175">
        <v>2.72</v>
      </c>
      <c r="L657" s="175">
        <v>2.72</v>
      </c>
      <c r="M657" s="175">
        <v>2.72</v>
      </c>
      <c r="N657" s="175">
        <v>2.72</v>
      </c>
      <c r="O657" s="175">
        <v>2.72</v>
      </c>
      <c r="P657" s="175">
        <v>2.72</v>
      </c>
      <c r="Q657" s="175">
        <v>0</v>
      </c>
      <c r="R657" s="17" t="s">
        <v>1117</v>
      </c>
    </row>
    <row r="658" spans="1:18" ht="25.5">
      <c r="A658" s="53">
        <f t="shared" si="14"/>
        <v>632</v>
      </c>
      <c r="B658" s="176" t="s">
        <v>794</v>
      </c>
      <c r="C658" s="101" t="s">
        <v>795</v>
      </c>
      <c r="D658" s="165" t="s">
        <v>796</v>
      </c>
      <c r="E658" s="95" t="s">
        <v>180</v>
      </c>
      <c r="F658" s="95">
        <v>5</v>
      </c>
      <c r="G658" s="177">
        <v>0.31</v>
      </c>
      <c r="H658" s="177">
        <v>0.31</v>
      </c>
      <c r="I658" s="177">
        <v>0.31</v>
      </c>
      <c r="J658" s="177">
        <v>0.31</v>
      </c>
      <c r="K658" s="177">
        <v>0.31</v>
      </c>
      <c r="L658" s="177">
        <v>0.31</v>
      </c>
      <c r="M658" s="177">
        <v>0.31</v>
      </c>
      <c r="N658" s="177">
        <v>0.31</v>
      </c>
      <c r="O658" s="177">
        <v>0.31</v>
      </c>
      <c r="P658" s="177">
        <v>0.31</v>
      </c>
      <c r="Q658" s="177">
        <v>100</v>
      </c>
      <c r="R658" s="17" t="s">
        <v>1117</v>
      </c>
    </row>
    <row r="659" spans="1:18" ht="409.5">
      <c r="A659" s="53">
        <f t="shared" si="14"/>
        <v>633</v>
      </c>
      <c r="B659" s="111" t="s">
        <v>798</v>
      </c>
      <c r="C659" s="133" t="s">
        <v>795</v>
      </c>
      <c r="D659" s="139" t="s">
        <v>799</v>
      </c>
      <c r="E659" s="95" t="s">
        <v>180</v>
      </c>
      <c r="F659" s="95">
        <v>5</v>
      </c>
      <c r="G659" s="2">
        <v>3.7</v>
      </c>
      <c r="H659" s="36">
        <v>3.7</v>
      </c>
      <c r="I659" s="2">
        <v>3.7</v>
      </c>
      <c r="J659" s="36">
        <v>3.7</v>
      </c>
      <c r="K659" s="2">
        <v>3.7</v>
      </c>
      <c r="L659" s="36">
        <v>3.7</v>
      </c>
      <c r="M659" s="2">
        <v>3.7</v>
      </c>
      <c r="N659" s="36">
        <v>3.7</v>
      </c>
      <c r="O659" s="2">
        <v>3.7</v>
      </c>
      <c r="P659" s="36">
        <v>3.7</v>
      </c>
      <c r="Q659" s="2">
        <v>3.83</v>
      </c>
      <c r="R659" s="17" t="s">
        <v>1117</v>
      </c>
    </row>
    <row r="660" spans="1:18" ht="409.5">
      <c r="A660" s="53">
        <f t="shared" si="14"/>
        <v>634</v>
      </c>
      <c r="B660" s="111" t="s">
        <v>800</v>
      </c>
      <c r="C660" s="53" t="s">
        <v>795</v>
      </c>
      <c r="D660" s="139" t="s">
        <v>801</v>
      </c>
      <c r="E660" s="95" t="s">
        <v>180</v>
      </c>
      <c r="F660" s="95">
        <v>5</v>
      </c>
      <c r="G660" s="36">
        <v>2.4926400000000002</v>
      </c>
      <c r="H660" s="2">
        <v>2.4926400000000002</v>
      </c>
      <c r="I660" s="36">
        <v>2.4926400000000002</v>
      </c>
      <c r="J660" s="2">
        <v>2.4926400000000002</v>
      </c>
      <c r="K660" s="36">
        <v>2.4926400000000002</v>
      </c>
      <c r="L660" s="2">
        <v>2.4926400000000002</v>
      </c>
      <c r="M660" s="36">
        <v>2.4926400000000002</v>
      </c>
      <c r="N660" s="2">
        <v>2.4926400000000002</v>
      </c>
      <c r="O660" s="36">
        <v>2.4926400000000002</v>
      </c>
      <c r="P660" s="2">
        <v>2.4926400000000002</v>
      </c>
      <c r="Q660" s="36">
        <v>12.05</v>
      </c>
      <c r="R660" s="17" t="s">
        <v>1117</v>
      </c>
    </row>
    <row r="661" spans="1:18" ht="409.5">
      <c r="A661" s="53">
        <f t="shared" si="14"/>
        <v>635</v>
      </c>
      <c r="B661" s="111" t="s">
        <v>802</v>
      </c>
      <c r="C661" s="133" t="s">
        <v>795</v>
      </c>
      <c r="D661" s="139" t="s">
        <v>803</v>
      </c>
      <c r="E661" s="95" t="s">
        <v>180</v>
      </c>
      <c r="F661" s="95">
        <v>5</v>
      </c>
      <c r="G661" s="2">
        <v>3.2803200000000001</v>
      </c>
      <c r="H661" s="36">
        <v>3.2803200000000001</v>
      </c>
      <c r="I661" s="2">
        <v>3.2803200000000001</v>
      </c>
      <c r="J661" s="36">
        <v>3.2803200000000001</v>
      </c>
      <c r="K661" s="2">
        <v>3.2803200000000001</v>
      </c>
      <c r="L661" s="36">
        <v>3.2803200000000001</v>
      </c>
      <c r="M661" s="2">
        <v>3.2803200000000001</v>
      </c>
      <c r="N661" s="36">
        <v>3.2803200000000001</v>
      </c>
      <c r="O661" s="2">
        <v>3.2803200000000001</v>
      </c>
      <c r="P661" s="36">
        <v>3.2803200000000001</v>
      </c>
      <c r="Q661" s="2">
        <v>11.65</v>
      </c>
      <c r="R661" s="17" t="s">
        <v>1117</v>
      </c>
    </row>
    <row r="662" spans="1:18" ht="409.5">
      <c r="A662" s="53">
        <f t="shared" si="14"/>
        <v>636</v>
      </c>
      <c r="B662" s="111" t="s">
        <v>804</v>
      </c>
      <c r="C662" s="112" t="s">
        <v>795</v>
      </c>
      <c r="D662" s="139" t="s">
        <v>805</v>
      </c>
      <c r="E662" s="95" t="s">
        <v>180</v>
      </c>
      <c r="F662" s="95">
        <v>5</v>
      </c>
      <c r="G662" s="36">
        <v>1.5216000000000001</v>
      </c>
      <c r="H662" s="2">
        <v>1.5216000000000001</v>
      </c>
      <c r="I662" s="36">
        <v>1.5216000000000001</v>
      </c>
      <c r="J662" s="2">
        <v>1.5216000000000001</v>
      </c>
      <c r="K662" s="36">
        <v>1.5216000000000001</v>
      </c>
      <c r="L662" s="2">
        <v>1.5216000000000001</v>
      </c>
      <c r="M662" s="36">
        <v>1.5216000000000001</v>
      </c>
      <c r="N662" s="2">
        <v>1.5216000000000001</v>
      </c>
      <c r="O662" s="36">
        <v>1.5216000000000001</v>
      </c>
      <c r="P662" s="2">
        <v>1.5216000000000001</v>
      </c>
      <c r="Q662" s="36">
        <v>2.68</v>
      </c>
      <c r="R662" s="17" t="s">
        <v>1117</v>
      </c>
    </row>
    <row r="663" spans="1:18">
      <c r="A663" s="295" t="s">
        <v>1119</v>
      </c>
      <c r="B663" s="295"/>
      <c r="C663" s="295"/>
      <c r="D663" s="295"/>
      <c r="E663" s="295"/>
      <c r="F663" s="295"/>
      <c r="G663" s="296"/>
      <c r="H663" s="296"/>
      <c r="I663" s="296"/>
      <c r="J663" s="296"/>
      <c r="K663" s="296"/>
      <c r="L663" s="296"/>
      <c r="M663" s="296"/>
      <c r="N663" s="296"/>
      <c r="O663" s="296"/>
      <c r="P663" s="296"/>
      <c r="Q663" s="295"/>
      <c r="R663" s="295"/>
    </row>
    <row r="664" spans="1:18">
      <c r="A664" s="53">
        <f>A662+1</f>
        <v>637</v>
      </c>
      <c r="B664" s="32" t="s">
        <v>1120</v>
      </c>
      <c r="C664" s="138" t="s">
        <v>1121</v>
      </c>
      <c r="D664" s="138" t="s">
        <v>1122</v>
      </c>
      <c r="E664" s="138" t="s">
        <v>61</v>
      </c>
      <c r="F664" s="138">
        <v>60</v>
      </c>
      <c r="G664" s="36"/>
      <c r="H664" s="54"/>
      <c r="I664" s="54"/>
      <c r="J664" s="54"/>
      <c r="K664" s="54"/>
      <c r="L664" s="54"/>
      <c r="M664" s="54"/>
      <c r="N664" s="178">
        <v>0.1</v>
      </c>
      <c r="O664" s="178">
        <v>0.1</v>
      </c>
      <c r="P664" s="178">
        <v>0.1</v>
      </c>
      <c r="Q664" s="178">
        <v>0</v>
      </c>
      <c r="R664" s="17"/>
    </row>
    <row r="665" spans="1:18">
      <c r="A665" s="53">
        <f t="shared" ref="A665:A697" si="15">A664+1</f>
        <v>638</v>
      </c>
      <c r="B665" s="32" t="s">
        <v>1123</v>
      </c>
      <c r="C665" s="138" t="s">
        <v>1121</v>
      </c>
      <c r="D665" s="138" t="s">
        <v>1124</v>
      </c>
      <c r="E665" s="138" t="s">
        <v>61</v>
      </c>
      <c r="F665" s="138">
        <v>60</v>
      </c>
      <c r="G665" s="36"/>
      <c r="H665" s="54"/>
      <c r="I665" s="54"/>
      <c r="J665" s="54"/>
      <c r="K665" s="54"/>
      <c r="L665" s="54"/>
      <c r="M665" s="54"/>
      <c r="N665" s="178">
        <v>0.37</v>
      </c>
      <c r="O665" s="178">
        <v>0.37</v>
      </c>
      <c r="P665" s="178">
        <v>0.37</v>
      </c>
      <c r="Q665" s="178">
        <v>0</v>
      </c>
      <c r="R665" s="17"/>
    </row>
    <row r="666" spans="1:18" ht="25.5">
      <c r="A666" s="53">
        <f t="shared" si="15"/>
        <v>639</v>
      </c>
      <c r="B666" s="32" t="s">
        <v>1125</v>
      </c>
      <c r="C666" s="138" t="s">
        <v>1121</v>
      </c>
      <c r="D666" s="138" t="s">
        <v>595</v>
      </c>
      <c r="E666" s="138" t="s">
        <v>61</v>
      </c>
      <c r="F666" s="138">
        <v>60</v>
      </c>
      <c r="G666" s="36"/>
      <c r="H666" s="54"/>
      <c r="I666" s="54"/>
      <c r="J666" s="54"/>
      <c r="K666" s="54"/>
      <c r="L666" s="54"/>
      <c r="M666" s="54"/>
      <c r="N666" s="178">
        <v>1.08</v>
      </c>
      <c r="O666" s="178">
        <v>1.08</v>
      </c>
      <c r="P666" s="178">
        <v>1.08</v>
      </c>
      <c r="Q666" s="178">
        <v>0</v>
      </c>
      <c r="R666" s="17"/>
    </row>
    <row r="667" spans="1:18" ht="25.5">
      <c r="A667" s="53">
        <f t="shared" si="15"/>
        <v>640</v>
      </c>
      <c r="B667" s="32" t="s">
        <v>1126</v>
      </c>
      <c r="C667" s="138" t="s">
        <v>1121</v>
      </c>
      <c r="D667" s="138" t="s">
        <v>1127</v>
      </c>
      <c r="E667" s="138" t="s">
        <v>61</v>
      </c>
      <c r="F667" s="138">
        <v>60</v>
      </c>
      <c r="G667" s="36"/>
      <c r="H667" s="54"/>
      <c r="I667" s="54"/>
      <c r="J667" s="54"/>
      <c r="K667" s="54"/>
      <c r="L667" s="54"/>
      <c r="M667" s="54"/>
      <c r="N667" s="178">
        <v>0.4</v>
      </c>
      <c r="O667" s="178">
        <v>0.4</v>
      </c>
      <c r="P667" s="178">
        <v>0.4</v>
      </c>
      <c r="Q667" s="178">
        <v>0</v>
      </c>
      <c r="R667" s="17"/>
    </row>
    <row r="668" spans="1:18" ht="25.5">
      <c r="A668" s="53">
        <f t="shared" si="15"/>
        <v>641</v>
      </c>
      <c r="B668" s="32" t="s">
        <v>1126</v>
      </c>
      <c r="C668" s="138" t="s">
        <v>1121</v>
      </c>
      <c r="D668" s="138" t="s">
        <v>1128</v>
      </c>
      <c r="E668" s="138" t="s">
        <v>61</v>
      </c>
      <c r="F668" s="138">
        <v>60</v>
      </c>
      <c r="G668" s="36"/>
      <c r="H668" s="54"/>
      <c r="I668" s="54"/>
      <c r="J668" s="54"/>
      <c r="K668" s="54"/>
      <c r="L668" s="54"/>
      <c r="M668" s="54"/>
      <c r="N668" s="178">
        <v>0.3</v>
      </c>
      <c r="O668" s="178">
        <v>0.3</v>
      </c>
      <c r="P668" s="178">
        <v>0.3</v>
      </c>
      <c r="Q668" s="178">
        <v>0</v>
      </c>
      <c r="R668" s="17"/>
    </row>
    <row r="669" spans="1:18">
      <c r="A669" s="53">
        <f t="shared" si="15"/>
        <v>642</v>
      </c>
      <c r="B669" s="32" t="s">
        <v>1129</v>
      </c>
      <c r="C669" s="138" t="s">
        <v>1121</v>
      </c>
      <c r="D669" s="138" t="s">
        <v>1130</v>
      </c>
      <c r="E669" s="138" t="s">
        <v>61</v>
      </c>
      <c r="F669" s="138">
        <v>60</v>
      </c>
      <c r="G669" s="36"/>
      <c r="H669" s="54"/>
      <c r="I669" s="54"/>
      <c r="J669" s="54"/>
      <c r="K669" s="54"/>
      <c r="L669" s="54"/>
      <c r="M669" s="54"/>
      <c r="N669" s="178">
        <v>0.6</v>
      </c>
      <c r="O669" s="178">
        <v>0.6</v>
      </c>
      <c r="P669" s="178">
        <v>0.6</v>
      </c>
      <c r="Q669" s="178">
        <v>0</v>
      </c>
      <c r="R669" s="17"/>
    </row>
    <row r="670" spans="1:18">
      <c r="A670" s="53">
        <f t="shared" si="15"/>
        <v>643</v>
      </c>
      <c r="B670" s="32" t="s">
        <v>1131</v>
      </c>
      <c r="C670" s="138" t="s">
        <v>1121</v>
      </c>
      <c r="D670" s="138" t="s">
        <v>1132</v>
      </c>
      <c r="E670" s="138" t="s">
        <v>61</v>
      </c>
      <c r="F670" s="138">
        <v>60</v>
      </c>
      <c r="G670" s="36"/>
      <c r="H670" s="54"/>
      <c r="I670" s="54"/>
      <c r="J670" s="54"/>
      <c r="K670" s="54"/>
      <c r="L670" s="54"/>
      <c r="M670" s="54"/>
      <c r="N670" s="54">
        <v>0.91</v>
      </c>
      <c r="O670" s="54">
        <v>0.91</v>
      </c>
      <c r="P670" s="54">
        <v>0.91</v>
      </c>
      <c r="Q670" s="54">
        <v>0</v>
      </c>
      <c r="R670" s="17"/>
    </row>
    <row r="671" spans="1:18">
      <c r="A671" s="53">
        <f t="shared" si="15"/>
        <v>644</v>
      </c>
      <c r="B671" s="32" t="s">
        <v>1129</v>
      </c>
      <c r="C671" s="138" t="s">
        <v>1121</v>
      </c>
      <c r="D671" s="138" t="s">
        <v>1133</v>
      </c>
      <c r="E671" s="138" t="s">
        <v>61</v>
      </c>
      <c r="F671" s="138">
        <v>60</v>
      </c>
      <c r="G671" s="36"/>
      <c r="H671" s="54"/>
      <c r="I671" s="54"/>
      <c r="J671" s="54"/>
      <c r="K671" s="54"/>
      <c r="L671" s="54"/>
      <c r="M671" s="54"/>
      <c r="N671" s="54">
        <v>0.37</v>
      </c>
      <c r="O671" s="54">
        <v>0.37</v>
      </c>
      <c r="P671" s="54">
        <v>0.37</v>
      </c>
      <c r="Q671" s="54">
        <v>0</v>
      </c>
      <c r="R671" s="17"/>
    </row>
    <row r="672" spans="1:18">
      <c r="A672" s="53">
        <f t="shared" si="15"/>
        <v>645</v>
      </c>
      <c r="B672" s="32" t="s">
        <v>1134</v>
      </c>
      <c r="C672" s="138" t="s">
        <v>1121</v>
      </c>
      <c r="D672" s="138" t="s">
        <v>1135</v>
      </c>
      <c r="E672" s="138" t="s">
        <v>61</v>
      </c>
      <c r="F672" s="138">
        <v>60</v>
      </c>
      <c r="G672" s="36"/>
      <c r="H672" s="54"/>
      <c r="I672" s="54"/>
      <c r="J672" s="54"/>
      <c r="K672" s="54"/>
      <c r="L672" s="54"/>
      <c r="M672" s="54"/>
      <c r="N672" s="178">
        <v>2.2200000000000002</v>
      </c>
      <c r="O672" s="178">
        <v>2.2200000000000002</v>
      </c>
      <c r="P672" s="178">
        <v>2.2200000000000002</v>
      </c>
      <c r="Q672" s="178">
        <v>0</v>
      </c>
      <c r="R672" s="17"/>
    </row>
    <row r="673" spans="1:18" ht="25.5">
      <c r="A673" s="53">
        <f t="shared" si="15"/>
        <v>646</v>
      </c>
      <c r="B673" s="32" t="s">
        <v>1136</v>
      </c>
      <c r="C673" s="138" t="s">
        <v>1121</v>
      </c>
      <c r="D673" s="138" t="s">
        <v>1137</v>
      </c>
      <c r="E673" s="138" t="s">
        <v>61</v>
      </c>
      <c r="F673" s="138">
        <v>60</v>
      </c>
      <c r="G673" s="36"/>
      <c r="H673" s="54"/>
      <c r="I673" s="54"/>
      <c r="J673" s="54"/>
      <c r="K673" s="54"/>
      <c r="L673" s="54"/>
      <c r="M673" s="54"/>
      <c r="N673" s="178">
        <v>1.06</v>
      </c>
      <c r="O673" s="178">
        <v>1.06</v>
      </c>
      <c r="P673" s="178">
        <v>1.06</v>
      </c>
      <c r="Q673" s="178">
        <v>0</v>
      </c>
      <c r="R673" s="17"/>
    </row>
    <row r="674" spans="1:18" ht="409.5">
      <c r="A674" s="53">
        <f t="shared" si="15"/>
        <v>647</v>
      </c>
      <c r="B674" s="113" t="s">
        <v>1138</v>
      </c>
      <c r="C674" s="152" t="s">
        <v>1121</v>
      </c>
      <c r="D674" s="125" t="s">
        <v>1139</v>
      </c>
      <c r="E674" s="152" t="s">
        <v>61</v>
      </c>
      <c r="F674" s="152">
        <v>60</v>
      </c>
      <c r="G674" s="43"/>
      <c r="H674" s="83"/>
      <c r="I674" s="83"/>
      <c r="J674" s="83"/>
      <c r="K674" s="83"/>
      <c r="L674" s="83"/>
      <c r="M674" s="83"/>
      <c r="N674" s="43">
        <v>1.56816</v>
      </c>
      <c r="O674" s="43">
        <v>1.56816</v>
      </c>
      <c r="P674" s="43">
        <v>1.56816</v>
      </c>
      <c r="Q674" s="43">
        <v>4.5849913274155707</v>
      </c>
      <c r="R674" s="77"/>
    </row>
    <row r="675" spans="1:18" ht="25.5">
      <c r="A675" s="53">
        <f t="shared" si="15"/>
        <v>648</v>
      </c>
      <c r="B675" s="91" t="s">
        <v>1140</v>
      </c>
      <c r="C675" s="91" t="s">
        <v>1121</v>
      </c>
      <c r="D675" s="91" t="s">
        <v>1141</v>
      </c>
      <c r="E675" s="130" t="s">
        <v>61</v>
      </c>
      <c r="F675" s="130">
        <v>60</v>
      </c>
      <c r="G675" s="24"/>
      <c r="H675" s="85"/>
      <c r="I675" s="85"/>
      <c r="J675" s="85"/>
      <c r="K675" s="85"/>
      <c r="L675" s="85"/>
      <c r="M675" s="85"/>
      <c r="N675" s="24">
        <v>0.91</v>
      </c>
      <c r="O675" s="24">
        <v>0.91</v>
      </c>
      <c r="P675" s="24">
        <v>0.91</v>
      </c>
      <c r="Q675" s="179">
        <v>0</v>
      </c>
      <c r="R675" s="26" t="s">
        <v>44</v>
      </c>
    </row>
    <row r="676" spans="1:18" ht="409.5">
      <c r="A676" s="53">
        <f t="shared" si="15"/>
        <v>649</v>
      </c>
      <c r="B676" s="145" t="s">
        <v>1142</v>
      </c>
      <c r="C676" s="162" t="s">
        <v>1121</v>
      </c>
      <c r="D676" s="128" t="s">
        <v>1143</v>
      </c>
      <c r="E676" s="162" t="s">
        <v>61</v>
      </c>
      <c r="F676" s="162">
        <v>60</v>
      </c>
      <c r="G676" s="102"/>
      <c r="H676" s="69"/>
      <c r="I676" s="69"/>
      <c r="J676" s="69"/>
      <c r="K676" s="69"/>
      <c r="L676" s="69"/>
      <c r="M676" s="69"/>
      <c r="N676" s="69">
        <v>3.21</v>
      </c>
      <c r="O676" s="69">
        <v>3.21</v>
      </c>
      <c r="P676" s="69">
        <v>3.21</v>
      </c>
      <c r="Q676" s="69">
        <v>15.084112149532711</v>
      </c>
      <c r="R676" s="96"/>
    </row>
    <row r="677" spans="1:18" ht="409.5">
      <c r="A677" s="53">
        <f t="shared" si="15"/>
        <v>650</v>
      </c>
      <c r="B677" s="111" t="s">
        <v>1144</v>
      </c>
      <c r="C677" s="138" t="s">
        <v>1121</v>
      </c>
      <c r="D677" s="53" t="s">
        <v>1145</v>
      </c>
      <c r="E677" s="138" t="s">
        <v>61</v>
      </c>
      <c r="F677" s="138">
        <v>60</v>
      </c>
      <c r="G677" s="36"/>
      <c r="H677" s="54"/>
      <c r="I677" s="54"/>
      <c r="J677" s="54"/>
      <c r="K677" s="54"/>
      <c r="L677" s="54"/>
      <c r="M677" s="54"/>
      <c r="N677" s="54">
        <v>5.3712</v>
      </c>
      <c r="O677" s="54">
        <v>5.3712</v>
      </c>
      <c r="P677" s="54">
        <v>5.3712</v>
      </c>
      <c r="Q677" s="54">
        <v>28.429401251117064</v>
      </c>
      <c r="R677" s="17"/>
    </row>
    <row r="678" spans="1:18" ht="409.5">
      <c r="A678" s="53">
        <f t="shared" si="15"/>
        <v>651</v>
      </c>
      <c r="B678" s="111" t="s">
        <v>1146</v>
      </c>
      <c r="C678" s="138" t="s">
        <v>1121</v>
      </c>
      <c r="D678" s="53" t="s">
        <v>1147</v>
      </c>
      <c r="E678" s="138" t="s">
        <v>61</v>
      </c>
      <c r="F678" s="138">
        <v>60</v>
      </c>
      <c r="G678" s="36"/>
      <c r="H678" s="54"/>
      <c r="I678" s="54"/>
      <c r="J678" s="54"/>
      <c r="K678" s="54"/>
      <c r="L678" s="54"/>
      <c r="M678" s="54"/>
      <c r="N678" s="54">
        <v>1.76976</v>
      </c>
      <c r="O678" s="54">
        <v>1.76976</v>
      </c>
      <c r="P678" s="54">
        <v>1.76976</v>
      </c>
      <c r="Q678" s="54">
        <v>2.3675526625079106</v>
      </c>
      <c r="R678" s="17"/>
    </row>
    <row r="679" spans="1:18" ht="409.5">
      <c r="A679" s="53">
        <f t="shared" si="15"/>
        <v>652</v>
      </c>
      <c r="B679" s="111" t="s">
        <v>1148</v>
      </c>
      <c r="C679" s="138" t="s">
        <v>1121</v>
      </c>
      <c r="D679" s="53" t="s">
        <v>1149</v>
      </c>
      <c r="E679" s="138" t="s">
        <v>61</v>
      </c>
      <c r="F679" s="138">
        <v>60</v>
      </c>
      <c r="G679" s="36"/>
      <c r="H679" s="54"/>
      <c r="I679" s="54"/>
      <c r="J679" s="54"/>
      <c r="K679" s="54"/>
      <c r="L679" s="54"/>
      <c r="M679" s="54"/>
      <c r="N679" s="54">
        <v>2.65</v>
      </c>
      <c r="O679" s="54">
        <v>2.65</v>
      </c>
      <c r="P679" s="54">
        <v>2.65</v>
      </c>
      <c r="Q679" s="54">
        <v>11.622641509433961</v>
      </c>
      <c r="R679" s="17"/>
    </row>
    <row r="680" spans="1:18" ht="409.5">
      <c r="A680" s="53">
        <f t="shared" si="15"/>
        <v>653</v>
      </c>
      <c r="B680" s="111" t="s">
        <v>1150</v>
      </c>
      <c r="C680" s="138" t="s">
        <v>1121</v>
      </c>
      <c r="D680" s="53" t="s">
        <v>1151</v>
      </c>
      <c r="E680" s="138" t="s">
        <v>61</v>
      </c>
      <c r="F680" s="138">
        <v>60</v>
      </c>
      <c r="G680" s="36"/>
      <c r="H680" s="54"/>
      <c r="I680" s="54"/>
      <c r="J680" s="54"/>
      <c r="K680" s="54"/>
      <c r="L680" s="54"/>
      <c r="M680" s="54"/>
      <c r="N680" s="54">
        <v>4.1342400000000001</v>
      </c>
      <c r="O680" s="54">
        <v>4.1342400000000001</v>
      </c>
      <c r="P680" s="54">
        <v>4.1342400000000001</v>
      </c>
      <c r="Q680" s="54">
        <v>15.961821277913232</v>
      </c>
      <c r="R680" s="17"/>
    </row>
    <row r="681" spans="1:18">
      <c r="A681" s="53">
        <f t="shared" si="15"/>
        <v>654</v>
      </c>
      <c r="B681" s="32" t="s">
        <v>1152</v>
      </c>
      <c r="C681" s="52" t="s">
        <v>1153</v>
      </c>
      <c r="D681" s="52" t="s">
        <v>1154</v>
      </c>
      <c r="E681" s="52" t="s">
        <v>180</v>
      </c>
      <c r="F681" s="52">
        <v>20</v>
      </c>
      <c r="G681" s="36"/>
      <c r="H681" s="54"/>
      <c r="I681" s="54"/>
      <c r="J681" s="54"/>
      <c r="K681" s="178">
        <v>0.46</v>
      </c>
      <c r="L681" s="178">
        <v>0.46</v>
      </c>
      <c r="M681" s="178">
        <v>0.46</v>
      </c>
      <c r="N681" s="178">
        <v>0.46</v>
      </c>
      <c r="O681" s="178">
        <v>0.46</v>
      </c>
      <c r="P681" s="178">
        <v>0.46</v>
      </c>
      <c r="Q681" s="178">
        <v>0</v>
      </c>
      <c r="R681" s="17"/>
    </row>
    <row r="682" spans="1:18">
      <c r="A682" s="53">
        <f t="shared" si="15"/>
        <v>655</v>
      </c>
      <c r="B682" s="32" t="s">
        <v>1155</v>
      </c>
      <c r="C682" s="52" t="s">
        <v>1153</v>
      </c>
      <c r="D682" s="52" t="s">
        <v>1156</v>
      </c>
      <c r="E682" s="52" t="s">
        <v>180</v>
      </c>
      <c r="F682" s="52">
        <v>20</v>
      </c>
      <c r="G682" s="36"/>
      <c r="H682" s="54"/>
      <c r="I682" s="54"/>
      <c r="J682" s="54"/>
      <c r="K682" s="178">
        <v>0.24</v>
      </c>
      <c r="L682" s="178">
        <v>0.24</v>
      </c>
      <c r="M682" s="178">
        <v>0.24</v>
      </c>
      <c r="N682" s="178">
        <v>0.24</v>
      </c>
      <c r="O682" s="178">
        <v>0.24</v>
      </c>
      <c r="P682" s="178">
        <v>0.24</v>
      </c>
      <c r="Q682" s="178">
        <v>100</v>
      </c>
      <c r="R682" s="17"/>
    </row>
    <row r="683" spans="1:18">
      <c r="A683" s="53">
        <f t="shared" si="15"/>
        <v>656</v>
      </c>
      <c r="B683" s="32" t="s">
        <v>1157</v>
      </c>
      <c r="C683" s="52" t="s">
        <v>1153</v>
      </c>
      <c r="D683" s="52" t="s">
        <v>1158</v>
      </c>
      <c r="E683" s="52" t="s">
        <v>180</v>
      </c>
      <c r="F683" s="52">
        <v>20</v>
      </c>
      <c r="G683" s="36"/>
      <c r="H683" s="54"/>
      <c r="I683" s="54"/>
      <c r="J683" s="54"/>
      <c r="K683" s="178">
        <v>0.13</v>
      </c>
      <c r="L683" s="178">
        <v>0.13</v>
      </c>
      <c r="M683" s="178">
        <v>0.13</v>
      </c>
      <c r="N683" s="178">
        <v>0.13</v>
      </c>
      <c r="O683" s="178">
        <v>0.13</v>
      </c>
      <c r="P683" s="178">
        <v>0.13</v>
      </c>
      <c r="Q683" s="178">
        <v>0</v>
      </c>
      <c r="R683" s="17"/>
    </row>
    <row r="684" spans="1:18">
      <c r="A684" s="53">
        <f t="shared" si="15"/>
        <v>657</v>
      </c>
      <c r="B684" s="81" t="s">
        <v>564</v>
      </c>
      <c r="C684" s="152" t="s">
        <v>1153</v>
      </c>
      <c r="D684" s="152" t="s">
        <v>1159</v>
      </c>
      <c r="E684" s="152" t="s">
        <v>180</v>
      </c>
      <c r="F684" s="82">
        <v>20</v>
      </c>
      <c r="G684" s="43"/>
      <c r="H684" s="83"/>
      <c r="I684" s="83"/>
      <c r="J684" s="83"/>
      <c r="K684" s="180">
        <v>1.3</v>
      </c>
      <c r="L684" s="180">
        <v>1.3</v>
      </c>
      <c r="M684" s="180">
        <v>1.3</v>
      </c>
      <c r="N684" s="180">
        <v>1.3</v>
      </c>
      <c r="O684" s="180">
        <v>1.3</v>
      </c>
      <c r="P684" s="180">
        <v>1.3</v>
      </c>
      <c r="Q684" s="180">
        <v>0</v>
      </c>
      <c r="R684" s="77"/>
    </row>
    <row r="685" spans="1:18">
      <c r="A685" s="53">
        <f t="shared" si="15"/>
        <v>658</v>
      </c>
      <c r="B685" s="22" t="s">
        <v>1160</v>
      </c>
      <c r="C685" s="130" t="s">
        <v>1153</v>
      </c>
      <c r="D685" s="130" t="s">
        <v>1161</v>
      </c>
      <c r="E685" s="130" t="s">
        <v>180</v>
      </c>
      <c r="F685" s="64">
        <v>20</v>
      </c>
      <c r="G685" s="24"/>
      <c r="H685" s="85"/>
      <c r="I685" s="85"/>
      <c r="J685" s="85"/>
      <c r="K685" s="179">
        <v>0.16</v>
      </c>
      <c r="L685" s="179">
        <v>0.16</v>
      </c>
      <c r="M685" s="179">
        <v>0.16</v>
      </c>
      <c r="N685" s="179">
        <v>0.16</v>
      </c>
      <c r="O685" s="179">
        <v>0.16</v>
      </c>
      <c r="P685" s="179">
        <v>0.16</v>
      </c>
      <c r="Q685" s="179">
        <v>0</v>
      </c>
      <c r="R685" s="51"/>
    </row>
    <row r="686" spans="1:18" ht="409.5">
      <c r="A686" s="53">
        <f t="shared" si="15"/>
        <v>659</v>
      </c>
      <c r="B686" s="157" t="s">
        <v>1162</v>
      </c>
      <c r="C686" s="64" t="s">
        <v>1153</v>
      </c>
      <c r="D686" s="134" t="s">
        <v>1163</v>
      </c>
      <c r="E686" s="130" t="s">
        <v>180</v>
      </c>
      <c r="F686" s="64">
        <v>20</v>
      </c>
      <c r="G686" s="24"/>
      <c r="H686" s="85"/>
      <c r="I686" s="85"/>
      <c r="J686" s="85"/>
      <c r="K686" s="24">
        <v>2.6711999999999998</v>
      </c>
      <c r="L686" s="24">
        <v>2.6711999999999998</v>
      </c>
      <c r="M686" s="24">
        <v>2.6711999999999998</v>
      </c>
      <c r="N686" s="24">
        <v>2.6711999999999998</v>
      </c>
      <c r="O686" s="24">
        <v>2.6711999999999998</v>
      </c>
      <c r="P686" s="24">
        <v>2.6711999999999998</v>
      </c>
      <c r="Q686" s="24">
        <v>7.2701407607067985</v>
      </c>
      <c r="R686" s="51"/>
    </row>
    <row r="687" spans="1:18" ht="409.5">
      <c r="A687" s="53">
        <f t="shared" si="15"/>
        <v>660</v>
      </c>
      <c r="B687" s="145" t="s">
        <v>1164</v>
      </c>
      <c r="C687" s="66" t="s">
        <v>1153</v>
      </c>
      <c r="D687" s="146" t="s">
        <v>1165</v>
      </c>
      <c r="E687" s="162" t="s">
        <v>180</v>
      </c>
      <c r="F687" s="66">
        <v>20</v>
      </c>
      <c r="G687" s="102"/>
      <c r="H687" s="69"/>
      <c r="I687" s="69"/>
      <c r="J687" s="69"/>
      <c r="K687" s="102">
        <v>2.4847999999999999</v>
      </c>
      <c r="L687" s="102">
        <v>2.4847999999999999</v>
      </c>
      <c r="M687" s="102">
        <v>2.4847999999999999</v>
      </c>
      <c r="N687" s="102">
        <v>2.4847999999999999</v>
      </c>
      <c r="O687" s="102">
        <v>2.4847999999999999</v>
      </c>
      <c r="P687" s="102">
        <v>2.4847999999999999</v>
      </c>
      <c r="Q687" s="102">
        <v>0</v>
      </c>
      <c r="R687" s="96"/>
    </row>
    <row r="688" spans="1:18" ht="409.5">
      <c r="A688" s="53">
        <f t="shared" si="15"/>
        <v>661</v>
      </c>
      <c r="B688" s="111" t="s">
        <v>1166</v>
      </c>
      <c r="C688" s="52" t="s">
        <v>1153</v>
      </c>
      <c r="D688" s="139" t="s">
        <v>1167</v>
      </c>
      <c r="E688" s="138" t="s">
        <v>180</v>
      </c>
      <c r="F688" s="52">
        <v>20</v>
      </c>
      <c r="G688" s="36"/>
      <c r="H688" s="54"/>
      <c r="I688" s="54"/>
      <c r="J688" s="54"/>
      <c r="K688" s="36">
        <v>4.92</v>
      </c>
      <c r="L688" s="36">
        <v>4.92</v>
      </c>
      <c r="M688" s="36">
        <v>4.92</v>
      </c>
      <c r="N688" s="36">
        <v>4.92</v>
      </c>
      <c r="O688" s="36">
        <v>4.92</v>
      </c>
      <c r="P688" s="36">
        <v>4.92</v>
      </c>
      <c r="Q688" s="36">
        <v>3.2439024390243905</v>
      </c>
      <c r="R688" s="17"/>
    </row>
    <row r="689" spans="1:18" ht="409.5">
      <c r="A689" s="53">
        <f t="shared" si="15"/>
        <v>662</v>
      </c>
      <c r="B689" s="111" t="s">
        <v>1168</v>
      </c>
      <c r="C689" s="52" t="s">
        <v>1153</v>
      </c>
      <c r="D689" s="139" t="s">
        <v>1169</v>
      </c>
      <c r="E689" s="138" t="s">
        <v>180</v>
      </c>
      <c r="F689" s="52">
        <v>20</v>
      </c>
      <c r="G689" s="36"/>
      <c r="H689" s="54"/>
      <c r="I689" s="54"/>
      <c r="J689" s="54"/>
      <c r="K689" s="36">
        <v>3.5935999999999999</v>
      </c>
      <c r="L689" s="36">
        <v>3.5935999999999999</v>
      </c>
      <c r="M689" s="36">
        <v>3.5935999999999999</v>
      </c>
      <c r="N689" s="36">
        <v>3.5935999999999999</v>
      </c>
      <c r="O689" s="36">
        <v>3.5935999999999999</v>
      </c>
      <c r="P689" s="36">
        <v>3.5935999999999999</v>
      </c>
      <c r="Q689" s="36">
        <v>8.787845057880677</v>
      </c>
      <c r="R689" s="17"/>
    </row>
    <row r="690" spans="1:18" ht="409.5">
      <c r="A690" s="53">
        <f t="shared" si="15"/>
        <v>663</v>
      </c>
      <c r="B690" s="113" t="s">
        <v>1170</v>
      </c>
      <c r="C690" s="82" t="s">
        <v>1153</v>
      </c>
      <c r="D690" s="136" t="s">
        <v>1171</v>
      </c>
      <c r="E690" s="152" t="s">
        <v>180</v>
      </c>
      <c r="F690" s="82">
        <v>20</v>
      </c>
      <c r="G690" s="43"/>
      <c r="H690" s="83"/>
      <c r="I690" s="83"/>
      <c r="J690" s="83"/>
      <c r="K690" s="43">
        <v>3.5</v>
      </c>
      <c r="L690" s="43">
        <v>3.5</v>
      </c>
      <c r="M690" s="43">
        <v>3.5</v>
      </c>
      <c r="N690" s="43">
        <v>3.5</v>
      </c>
      <c r="O690" s="43">
        <v>3.5</v>
      </c>
      <c r="P690" s="43">
        <v>3.5</v>
      </c>
      <c r="Q690" s="43">
        <v>1.8342857142857141</v>
      </c>
      <c r="R690" s="77"/>
    </row>
    <row r="691" spans="1:18" ht="38.25">
      <c r="A691" s="53">
        <f t="shared" si="15"/>
        <v>664</v>
      </c>
      <c r="B691" s="22" t="s">
        <v>1172</v>
      </c>
      <c r="C691" s="90" t="s">
        <v>1173</v>
      </c>
      <c r="D691" s="90" t="s">
        <v>1174</v>
      </c>
      <c r="E691" s="127" t="s">
        <v>61</v>
      </c>
      <c r="F691" s="90">
        <v>60</v>
      </c>
      <c r="G691" s="24"/>
      <c r="H691" s="25"/>
      <c r="I691" s="25"/>
      <c r="J691" s="25"/>
      <c r="K691" s="25"/>
      <c r="L691" s="25"/>
      <c r="M691" s="26">
        <v>0.79</v>
      </c>
      <c r="N691" s="26">
        <v>0.79</v>
      </c>
      <c r="O691" s="26">
        <v>0.79</v>
      </c>
      <c r="P691" s="26">
        <v>0.79</v>
      </c>
      <c r="Q691" s="26">
        <v>0</v>
      </c>
      <c r="R691" s="26" t="s">
        <v>44</v>
      </c>
    </row>
    <row r="692" spans="1:18" ht="127.5">
      <c r="A692" s="53">
        <f t="shared" si="15"/>
        <v>665</v>
      </c>
      <c r="B692" s="22" t="s">
        <v>1175</v>
      </c>
      <c r="C692" s="90" t="s">
        <v>1173</v>
      </c>
      <c r="D692" s="90" t="s">
        <v>1176</v>
      </c>
      <c r="E692" s="127" t="s">
        <v>61</v>
      </c>
      <c r="F692" s="90">
        <v>60</v>
      </c>
      <c r="G692" s="24"/>
      <c r="H692" s="25"/>
      <c r="I692" s="25"/>
      <c r="J692" s="25"/>
      <c r="K692" s="25"/>
      <c r="L692" s="25"/>
      <c r="M692" s="26">
        <v>1.29</v>
      </c>
      <c r="N692" s="26">
        <v>1.29</v>
      </c>
      <c r="O692" s="26">
        <v>1.29</v>
      </c>
      <c r="P692" s="26">
        <v>1.29</v>
      </c>
      <c r="Q692" s="26">
        <v>0</v>
      </c>
      <c r="R692" s="26" t="s">
        <v>44</v>
      </c>
    </row>
    <row r="693" spans="1:18" ht="25.5">
      <c r="A693" s="53">
        <f t="shared" si="15"/>
        <v>666</v>
      </c>
      <c r="B693" s="22" t="s">
        <v>1177</v>
      </c>
      <c r="C693" s="90" t="s">
        <v>1173</v>
      </c>
      <c r="D693" s="90" t="s">
        <v>1178</v>
      </c>
      <c r="E693" s="127" t="s">
        <v>61</v>
      </c>
      <c r="F693" s="90">
        <v>60</v>
      </c>
      <c r="G693" s="24"/>
      <c r="H693" s="25"/>
      <c r="I693" s="25"/>
      <c r="J693" s="25"/>
      <c r="K693" s="25"/>
      <c r="L693" s="25"/>
      <c r="M693" s="26">
        <v>0.21</v>
      </c>
      <c r="N693" s="26">
        <v>0.21</v>
      </c>
      <c r="O693" s="26">
        <v>0.21</v>
      </c>
      <c r="P693" s="26">
        <v>0.21</v>
      </c>
      <c r="Q693" s="26">
        <v>0</v>
      </c>
      <c r="R693" s="26" t="s">
        <v>44</v>
      </c>
    </row>
    <row r="694" spans="1:18" ht="63.75">
      <c r="A694" s="53">
        <f t="shared" si="15"/>
        <v>667</v>
      </c>
      <c r="B694" s="22" t="s">
        <v>1179</v>
      </c>
      <c r="C694" s="90" t="s">
        <v>1180</v>
      </c>
      <c r="D694" s="90" t="s">
        <v>1181</v>
      </c>
      <c r="E694" s="127" t="s">
        <v>61</v>
      </c>
      <c r="F694" s="90">
        <v>60</v>
      </c>
      <c r="G694" s="24"/>
      <c r="H694" s="25"/>
      <c r="I694" s="25"/>
      <c r="J694" s="25"/>
      <c r="K694" s="25"/>
      <c r="L694" s="25"/>
      <c r="M694" s="26">
        <v>0.33</v>
      </c>
      <c r="N694" s="26">
        <v>0.33</v>
      </c>
      <c r="O694" s="26">
        <v>0.33</v>
      </c>
      <c r="P694" s="26">
        <v>0.33</v>
      </c>
      <c r="Q694" s="26">
        <v>0</v>
      </c>
      <c r="R694" s="26" t="s">
        <v>44</v>
      </c>
    </row>
    <row r="695" spans="1:18" ht="38.25">
      <c r="A695" s="53">
        <f t="shared" si="15"/>
        <v>668</v>
      </c>
      <c r="B695" s="22" t="s">
        <v>1182</v>
      </c>
      <c r="C695" s="90" t="s">
        <v>1180</v>
      </c>
      <c r="D695" s="90" t="s">
        <v>1183</v>
      </c>
      <c r="E695" s="127" t="s">
        <v>61</v>
      </c>
      <c r="F695" s="90">
        <v>60</v>
      </c>
      <c r="G695" s="24"/>
      <c r="H695" s="25"/>
      <c r="I695" s="25"/>
      <c r="J695" s="25"/>
      <c r="K695" s="25"/>
      <c r="L695" s="25"/>
      <c r="M695" s="26">
        <v>0.82</v>
      </c>
      <c r="N695" s="26">
        <v>0.82</v>
      </c>
      <c r="O695" s="26">
        <v>0.82</v>
      </c>
      <c r="P695" s="26">
        <v>0.82</v>
      </c>
      <c r="Q695" s="26">
        <v>0</v>
      </c>
      <c r="R695" s="26" t="s">
        <v>44</v>
      </c>
    </row>
    <row r="696" spans="1:18" ht="25.5">
      <c r="A696" s="53">
        <f t="shared" si="15"/>
        <v>669</v>
      </c>
      <c r="B696" s="91" t="s">
        <v>564</v>
      </c>
      <c r="C696" s="89" t="s">
        <v>1180</v>
      </c>
      <c r="D696" s="88" t="s">
        <v>1184</v>
      </c>
      <c r="E696" s="181" t="s">
        <v>43</v>
      </c>
      <c r="F696" s="182">
        <v>20</v>
      </c>
      <c r="G696" s="24"/>
      <c r="H696" s="25"/>
      <c r="I696" s="25"/>
      <c r="J696" s="26">
        <v>0.08</v>
      </c>
      <c r="K696" s="26">
        <v>0.08</v>
      </c>
      <c r="L696" s="26">
        <v>0.08</v>
      </c>
      <c r="M696" s="26">
        <v>0.08</v>
      </c>
      <c r="N696" s="26">
        <v>0.08</v>
      </c>
      <c r="O696" s="26">
        <v>0.08</v>
      </c>
      <c r="P696" s="26">
        <v>0.08</v>
      </c>
      <c r="Q696" s="26">
        <v>0</v>
      </c>
      <c r="R696" s="26" t="s">
        <v>44</v>
      </c>
    </row>
    <row r="697" spans="1:18" ht="204">
      <c r="A697" s="53">
        <f t="shared" si="15"/>
        <v>670</v>
      </c>
      <c r="B697" s="145" t="s">
        <v>1185</v>
      </c>
      <c r="C697" s="129" t="s">
        <v>1180</v>
      </c>
      <c r="D697" s="128" t="s">
        <v>1186</v>
      </c>
      <c r="E697" s="128" t="s">
        <v>43</v>
      </c>
      <c r="F697" s="128">
        <v>20</v>
      </c>
      <c r="G697" s="102"/>
      <c r="H697" s="69"/>
      <c r="I697" s="69"/>
      <c r="J697" s="69"/>
      <c r="K697" s="69">
        <v>1.85</v>
      </c>
      <c r="L697" s="69">
        <v>1.85</v>
      </c>
      <c r="M697" s="69">
        <v>1.85</v>
      </c>
      <c r="N697" s="69">
        <v>1.85</v>
      </c>
      <c r="O697" s="69">
        <v>1.85</v>
      </c>
      <c r="P697" s="69">
        <v>1.85</v>
      </c>
      <c r="Q697" s="69">
        <v>24.378378378378379</v>
      </c>
      <c r="R697" s="96"/>
    </row>
    <row r="698" spans="1:18" ht="25.5">
      <c r="A698" s="297" t="s">
        <v>1187</v>
      </c>
      <c r="B698" s="297"/>
      <c r="C698" s="297"/>
      <c r="D698" s="297"/>
      <c r="E698" s="297"/>
      <c r="F698" s="17" t="s">
        <v>1188</v>
      </c>
      <c r="G698" s="18">
        <f t="shared" ref="G698:P698" si="16">SUMIF(($F$23:$F$598),5,(G$23:G$598))+SUMIF(($F$664:$F$697),5,(G$664:G$697))</f>
        <v>292.34536000000008</v>
      </c>
      <c r="H698" s="18">
        <f t="shared" si="16"/>
        <v>300.57536000000016</v>
      </c>
      <c r="I698" s="18">
        <f t="shared" si="16"/>
        <v>300.57536000000016</v>
      </c>
      <c r="J698" s="18">
        <f t="shared" si="16"/>
        <v>300.92536000000018</v>
      </c>
      <c r="K698" s="18">
        <f t="shared" si="16"/>
        <v>300.92536000000018</v>
      </c>
      <c r="L698" s="18">
        <f t="shared" si="16"/>
        <v>300.92536000000018</v>
      </c>
      <c r="M698" s="18">
        <f t="shared" si="16"/>
        <v>300.92536000000018</v>
      </c>
      <c r="N698" s="18">
        <f t="shared" si="16"/>
        <v>300.92536000000018</v>
      </c>
      <c r="O698" s="18">
        <f t="shared" si="16"/>
        <v>300.92536000000018</v>
      </c>
      <c r="P698" s="18">
        <f t="shared" si="16"/>
        <v>300.92536000000018</v>
      </c>
      <c r="Q698" s="18">
        <v>10.43</v>
      </c>
      <c r="R698" s="183"/>
    </row>
    <row r="699" spans="1:18">
      <c r="A699" s="297"/>
      <c r="B699" s="297"/>
      <c r="C699" s="297"/>
      <c r="D699" s="297"/>
      <c r="E699" s="297"/>
      <c r="F699" s="17" t="s">
        <v>180</v>
      </c>
      <c r="G699" s="18">
        <f t="shared" ref="G699:P699" si="17">SUMIFS((G$23:G$598),($E$23:$E$598),"ДУ",($F$23:$F$598),5)+SUMIFS((G$664:G$697),($E$664:$E$697),"ДУ",($F$664:$F$697),5)</f>
        <v>292.34536000000008</v>
      </c>
      <c r="H699" s="18">
        <f t="shared" si="17"/>
        <v>300.57536000000016</v>
      </c>
      <c r="I699" s="18">
        <f t="shared" si="17"/>
        <v>300.57536000000016</v>
      </c>
      <c r="J699" s="18">
        <f t="shared" si="17"/>
        <v>300.92536000000018</v>
      </c>
      <c r="K699" s="18">
        <f t="shared" si="17"/>
        <v>300.92536000000018</v>
      </c>
      <c r="L699" s="18">
        <f t="shared" si="17"/>
        <v>300.92536000000018</v>
      </c>
      <c r="M699" s="18">
        <f t="shared" si="17"/>
        <v>300.92536000000018</v>
      </c>
      <c r="N699" s="18">
        <f t="shared" si="17"/>
        <v>300.92536000000018</v>
      </c>
      <c r="O699" s="18">
        <f t="shared" si="17"/>
        <v>300.92536000000018</v>
      </c>
      <c r="P699" s="18">
        <f t="shared" si="17"/>
        <v>300.92536000000018</v>
      </c>
      <c r="Q699" s="20"/>
      <c r="R699" s="183"/>
    </row>
    <row r="700" spans="1:18">
      <c r="A700" s="297"/>
      <c r="B700" s="297"/>
      <c r="C700" s="297"/>
      <c r="D700" s="297"/>
      <c r="E700" s="297"/>
      <c r="F700" s="17" t="s">
        <v>43</v>
      </c>
      <c r="G700" s="18">
        <f t="shared" ref="G700:P700" si="18">SUMIFS((G$23:G$598),($E$23:$E$598),"ОП",($F$23:$F$598),5)+SUMIFS((G$664:G$697),($E$664:$E$697),"ОП",($F$664:$F$697),5)</f>
        <v>0</v>
      </c>
      <c r="H700" s="18">
        <f t="shared" si="18"/>
        <v>0</v>
      </c>
      <c r="I700" s="18">
        <f t="shared" si="18"/>
        <v>0</v>
      </c>
      <c r="J700" s="18">
        <f t="shared" si="18"/>
        <v>0</v>
      </c>
      <c r="K700" s="18">
        <f t="shared" si="18"/>
        <v>0</v>
      </c>
      <c r="L700" s="18">
        <f t="shared" si="18"/>
        <v>0</v>
      </c>
      <c r="M700" s="18">
        <f t="shared" si="18"/>
        <v>0</v>
      </c>
      <c r="N700" s="18">
        <f t="shared" si="18"/>
        <v>0</v>
      </c>
      <c r="O700" s="18">
        <f t="shared" si="18"/>
        <v>0</v>
      </c>
      <c r="P700" s="18">
        <f t="shared" si="18"/>
        <v>0</v>
      </c>
      <c r="Q700" s="20"/>
      <c r="R700" s="183"/>
    </row>
    <row r="701" spans="1:18" ht="25.5">
      <c r="A701" s="297"/>
      <c r="B701" s="297"/>
      <c r="C701" s="297"/>
      <c r="D701" s="297"/>
      <c r="E701" s="297"/>
      <c r="F701" s="17" t="s">
        <v>1189</v>
      </c>
      <c r="G701" s="18">
        <f t="shared" ref="G701:P701" si="19">SUMIF(($F$23:$F$598),"&lt;=20",(G$23:G$598))+SUMIF(($F$664:$F$697),"&lt;=20",(G$664:G$697))</f>
        <v>292.34536000000008</v>
      </c>
      <c r="H701" s="18">
        <f t="shared" si="19"/>
        <v>300.57536000000016</v>
      </c>
      <c r="I701" s="18">
        <f t="shared" si="19"/>
        <v>305.30896000000013</v>
      </c>
      <c r="J701" s="18">
        <f t="shared" si="19"/>
        <v>365.26720000000006</v>
      </c>
      <c r="K701" s="18">
        <f t="shared" si="19"/>
        <v>442.47688000000016</v>
      </c>
      <c r="L701" s="18">
        <f t="shared" si="19"/>
        <v>442.47688000000016</v>
      </c>
      <c r="M701" s="18">
        <f t="shared" si="19"/>
        <v>442.47688000000016</v>
      </c>
      <c r="N701" s="18">
        <f t="shared" si="19"/>
        <v>442.47688000000016</v>
      </c>
      <c r="O701" s="18">
        <f t="shared" si="19"/>
        <v>442.47688000000016</v>
      </c>
      <c r="P701" s="18">
        <f t="shared" si="19"/>
        <v>502.52808000000027</v>
      </c>
      <c r="Q701" s="20">
        <v>11.06</v>
      </c>
      <c r="R701" s="183"/>
    </row>
    <row r="702" spans="1:18">
      <c r="A702" s="297"/>
      <c r="B702" s="297"/>
      <c r="C702" s="297"/>
      <c r="D702" s="297"/>
      <c r="E702" s="297"/>
      <c r="F702" s="17" t="s">
        <v>180</v>
      </c>
      <c r="G702" s="18">
        <f t="shared" ref="G702:P702" si="20">SUMIFS((G$23:G$598),($E$23:$E$598),"ДУ",($F$23:$F$598),"&lt;=20")+SUMIFS((G$664:G$697),($E$664:$E$697),"ДУ",($F$664:$F$697),"&lt;=20")</f>
        <v>292.34536000000008</v>
      </c>
      <c r="H702" s="18">
        <f t="shared" si="20"/>
        <v>300.57536000000016</v>
      </c>
      <c r="I702" s="18">
        <f t="shared" si="20"/>
        <v>305.30896000000013</v>
      </c>
      <c r="J702" s="18">
        <f t="shared" si="20"/>
        <v>337.36032000000017</v>
      </c>
      <c r="K702" s="18">
        <f t="shared" si="20"/>
        <v>356.8199200000002</v>
      </c>
      <c r="L702" s="18">
        <f t="shared" si="20"/>
        <v>356.8199200000002</v>
      </c>
      <c r="M702" s="18">
        <f t="shared" si="20"/>
        <v>356.8199200000002</v>
      </c>
      <c r="N702" s="18">
        <f t="shared" si="20"/>
        <v>356.8199200000002</v>
      </c>
      <c r="O702" s="18">
        <f t="shared" si="20"/>
        <v>356.8199200000002</v>
      </c>
      <c r="P702" s="18">
        <f t="shared" si="20"/>
        <v>410.38112000000007</v>
      </c>
      <c r="Q702" s="20"/>
      <c r="R702" s="183"/>
    </row>
    <row r="703" spans="1:18">
      <c r="A703" s="297"/>
      <c r="B703" s="297"/>
      <c r="C703" s="297"/>
      <c r="D703" s="297"/>
      <c r="E703" s="297"/>
      <c r="F703" s="17" t="s">
        <v>43</v>
      </c>
      <c r="G703" s="18">
        <f t="shared" ref="G703:P703" si="21">SUMIFS((G$23:G$598),($E$23:$E$598),"ОП",($F$23:$F$598),"&lt;=20")+SUMIFS((G$664:G$697),($E$664:$E$697),"ОП",($F$664:$F$697),"&lt;=20")</f>
        <v>0</v>
      </c>
      <c r="H703" s="18">
        <f t="shared" si="21"/>
        <v>0</v>
      </c>
      <c r="I703" s="18">
        <f t="shared" si="21"/>
        <v>0</v>
      </c>
      <c r="J703" s="18">
        <f t="shared" si="21"/>
        <v>27.906880000000001</v>
      </c>
      <c r="K703" s="18">
        <f t="shared" si="21"/>
        <v>85.656959999999984</v>
      </c>
      <c r="L703" s="18">
        <f t="shared" si="21"/>
        <v>85.656959999999984</v>
      </c>
      <c r="M703" s="18">
        <f t="shared" si="21"/>
        <v>85.656959999999984</v>
      </c>
      <c r="N703" s="18">
        <f t="shared" si="21"/>
        <v>85.656959999999984</v>
      </c>
      <c r="O703" s="18">
        <f t="shared" si="21"/>
        <v>85.656959999999984</v>
      </c>
      <c r="P703" s="18">
        <f t="shared" si="21"/>
        <v>92.146959999999979</v>
      </c>
      <c r="Q703" s="20"/>
      <c r="R703" s="183"/>
    </row>
    <row r="704" spans="1:18">
      <c r="A704" s="297"/>
      <c r="B704" s="297"/>
      <c r="C704" s="297"/>
      <c r="D704" s="297"/>
      <c r="E704" s="297"/>
      <c r="F704" s="17" t="s">
        <v>1190</v>
      </c>
      <c r="G704" s="18">
        <f t="shared" ref="G704:P704" si="22">SUMIF(($F$23:$F$598),"&gt;0",(G$23:G$598))+SUMIF(($F$664:$F$697),"&gt;0",(G$664:G$697))</f>
        <v>296.31536000000011</v>
      </c>
      <c r="H704" s="18">
        <f t="shared" si="22"/>
        <v>304.54536000000019</v>
      </c>
      <c r="I704" s="18">
        <f t="shared" si="22"/>
        <v>309.70896000000016</v>
      </c>
      <c r="J704" s="18">
        <f t="shared" si="22"/>
        <v>373.38720000000012</v>
      </c>
      <c r="K704" s="18">
        <f t="shared" si="22"/>
        <v>450.59688000000028</v>
      </c>
      <c r="L704" s="18">
        <f t="shared" si="22"/>
        <v>450.59688000000028</v>
      </c>
      <c r="M704" s="18">
        <f t="shared" si="22"/>
        <v>454.03688000000022</v>
      </c>
      <c r="N704" s="18">
        <f t="shared" si="22"/>
        <v>530.48352000000034</v>
      </c>
      <c r="O704" s="18">
        <f t="shared" si="22"/>
        <v>530.48352000000034</v>
      </c>
      <c r="P704" s="18">
        <f t="shared" si="22"/>
        <v>644.33172000000036</v>
      </c>
      <c r="Q704" s="20">
        <v>13.98</v>
      </c>
      <c r="R704" s="183"/>
    </row>
    <row r="705" spans="1:18">
      <c r="A705" s="297"/>
      <c r="B705" s="297"/>
      <c r="C705" s="297"/>
      <c r="D705" s="297"/>
      <c r="E705" s="297"/>
      <c r="F705" s="17" t="s">
        <v>180</v>
      </c>
      <c r="G705" s="18">
        <f t="shared" ref="G705:P705" si="23">SUMIF(($E$23:$E$598),"ДУ",(G$23:G$598))+SUMIF(($E$664:$E$697),"ДУ",(G$664:G$697))</f>
        <v>292.34536000000008</v>
      </c>
      <c r="H705" s="18">
        <f t="shared" si="23"/>
        <v>300.57536000000016</v>
      </c>
      <c r="I705" s="18">
        <f t="shared" si="23"/>
        <v>305.30896000000013</v>
      </c>
      <c r="J705" s="18">
        <f t="shared" si="23"/>
        <v>337.36032000000017</v>
      </c>
      <c r="K705" s="18">
        <f t="shared" si="23"/>
        <v>356.8199200000002</v>
      </c>
      <c r="L705" s="18">
        <f t="shared" si="23"/>
        <v>356.8199200000002</v>
      </c>
      <c r="M705" s="18">
        <f t="shared" si="23"/>
        <v>356.8199200000002</v>
      </c>
      <c r="N705" s="18">
        <f t="shared" si="23"/>
        <v>356.8199200000002</v>
      </c>
      <c r="O705" s="18">
        <f t="shared" si="23"/>
        <v>356.8199200000002</v>
      </c>
      <c r="P705" s="18">
        <f t="shared" si="23"/>
        <v>410.38112000000007</v>
      </c>
      <c r="Q705" s="20"/>
      <c r="R705" s="183"/>
    </row>
    <row r="706" spans="1:18">
      <c r="A706" s="297"/>
      <c r="B706" s="297"/>
      <c r="C706" s="297"/>
      <c r="D706" s="297"/>
      <c r="E706" s="297"/>
      <c r="F706" s="17" t="s">
        <v>43</v>
      </c>
      <c r="G706" s="18">
        <f t="shared" ref="G706:P706" si="24">SUMIF(($E$23:$E$598),"ОП",(G$23:G$598))+SUMIF(($E$664:$E$697),"ОП",(G$664:G$697))</f>
        <v>0</v>
      </c>
      <c r="H706" s="18">
        <f t="shared" si="24"/>
        <v>0</v>
      </c>
      <c r="I706" s="18">
        <f t="shared" si="24"/>
        <v>0</v>
      </c>
      <c r="J706" s="18">
        <f t="shared" si="24"/>
        <v>27.906880000000001</v>
      </c>
      <c r="K706" s="18">
        <f t="shared" si="24"/>
        <v>85.656959999999984</v>
      </c>
      <c r="L706" s="18">
        <f t="shared" si="24"/>
        <v>85.656959999999984</v>
      </c>
      <c r="M706" s="18">
        <f t="shared" si="24"/>
        <v>85.656959999999984</v>
      </c>
      <c r="N706" s="18">
        <f t="shared" si="24"/>
        <v>101.46695999999997</v>
      </c>
      <c r="O706" s="18">
        <f t="shared" si="24"/>
        <v>101.46695999999997</v>
      </c>
      <c r="P706" s="18">
        <f t="shared" si="24"/>
        <v>123.76696</v>
      </c>
      <c r="Q706" s="20"/>
      <c r="R706" s="183"/>
    </row>
    <row r="707" spans="1:18">
      <c r="A707" s="297"/>
      <c r="B707" s="297"/>
      <c r="C707" s="297"/>
      <c r="D707" s="297"/>
      <c r="E707" s="297"/>
      <c r="F707" s="17" t="s">
        <v>1191</v>
      </c>
      <c r="G707" s="18">
        <f t="shared" ref="G707:P707" si="25">SUMIF(($E$23:$E$598),"ДД",(G$23:G$598))+SUMIF(($E$664:$E$697),"ДД",(G$664:G$697))</f>
        <v>0</v>
      </c>
      <c r="H707" s="18">
        <f t="shared" si="25"/>
        <v>0</v>
      </c>
      <c r="I707" s="18">
        <f t="shared" si="25"/>
        <v>0</v>
      </c>
      <c r="J707" s="18">
        <f t="shared" si="25"/>
        <v>0</v>
      </c>
      <c r="K707" s="18">
        <f t="shared" si="25"/>
        <v>0</v>
      </c>
      <c r="L707" s="18">
        <f t="shared" si="25"/>
        <v>0</v>
      </c>
      <c r="M707" s="18">
        <f t="shared" si="25"/>
        <v>0</v>
      </c>
      <c r="N707" s="18">
        <f t="shared" si="25"/>
        <v>0</v>
      </c>
      <c r="O707" s="18">
        <f t="shared" si="25"/>
        <v>0</v>
      </c>
      <c r="P707" s="18">
        <f t="shared" si="25"/>
        <v>0</v>
      </c>
      <c r="Q707" s="20"/>
      <c r="R707" s="183"/>
    </row>
    <row r="708" spans="1:18">
      <c r="A708" s="297"/>
      <c r="B708" s="297"/>
      <c r="C708" s="297"/>
      <c r="D708" s="297"/>
      <c r="E708" s="297"/>
      <c r="F708" s="17" t="s">
        <v>61</v>
      </c>
      <c r="G708" s="18">
        <f t="shared" ref="G708:P708" si="26">SUMIF(($E$23:$E$598),"ОВБ",(G$23:G$598))+SUMIF(($E$664:$E$697),"ОВБ",(G$664:G$697))</f>
        <v>3.9699999999999998</v>
      </c>
      <c r="H708" s="18">
        <f t="shared" si="26"/>
        <v>3.9699999999999998</v>
      </c>
      <c r="I708" s="18">
        <f t="shared" si="26"/>
        <v>4.3999999999999995</v>
      </c>
      <c r="J708" s="18">
        <f t="shared" si="26"/>
        <v>8.1199999999999992</v>
      </c>
      <c r="K708" s="18">
        <f t="shared" si="26"/>
        <v>8.1199999999999992</v>
      </c>
      <c r="L708" s="18">
        <f t="shared" si="26"/>
        <v>8.1199999999999992</v>
      </c>
      <c r="M708" s="18">
        <f t="shared" si="26"/>
        <v>11.559999999999999</v>
      </c>
      <c r="N708" s="18">
        <f t="shared" si="26"/>
        <v>72.196639999999988</v>
      </c>
      <c r="O708" s="18">
        <f t="shared" si="26"/>
        <v>72.196639999999988</v>
      </c>
      <c r="P708" s="18">
        <f t="shared" si="26"/>
        <v>110.18364000000003</v>
      </c>
      <c r="Q708" s="20"/>
      <c r="R708" s="183"/>
    </row>
    <row r="709" spans="1:18" ht="25.5">
      <c r="A709" s="297" t="s">
        <v>1192</v>
      </c>
      <c r="B709" s="297"/>
      <c r="C709" s="297"/>
      <c r="D709" s="297"/>
      <c r="E709" s="297"/>
      <c r="F709" s="17" t="s">
        <v>1188</v>
      </c>
      <c r="G709" s="18">
        <f t="shared" ref="G709:P709" si="27">SUMIF(($F$208:$F$598),5,(G$208:G$598))+SUMIF(($F$664:$F$697),5,(G$664:G$697))</f>
        <v>292.34536000000008</v>
      </c>
      <c r="H709" s="18">
        <f t="shared" si="27"/>
        <v>297.86536000000007</v>
      </c>
      <c r="I709" s="18">
        <f t="shared" si="27"/>
        <v>297.86536000000007</v>
      </c>
      <c r="J709" s="18">
        <f t="shared" si="27"/>
        <v>298.21536000000009</v>
      </c>
      <c r="K709" s="18">
        <f t="shared" si="27"/>
        <v>298.21536000000009</v>
      </c>
      <c r="L709" s="18">
        <f t="shared" si="27"/>
        <v>298.21536000000009</v>
      </c>
      <c r="M709" s="18">
        <f t="shared" si="27"/>
        <v>298.21536000000009</v>
      </c>
      <c r="N709" s="18">
        <f t="shared" si="27"/>
        <v>298.21536000000009</v>
      </c>
      <c r="O709" s="18">
        <f t="shared" si="27"/>
        <v>298.21536000000009</v>
      </c>
      <c r="P709" s="18">
        <f t="shared" si="27"/>
        <v>298.21536000000009</v>
      </c>
      <c r="Q709" s="18">
        <v>10.53</v>
      </c>
      <c r="R709" s="183"/>
    </row>
    <row r="710" spans="1:18">
      <c r="A710" s="297"/>
      <c r="B710" s="297"/>
      <c r="C710" s="297"/>
      <c r="D710" s="297"/>
      <c r="E710" s="297"/>
      <c r="F710" s="17" t="s">
        <v>180</v>
      </c>
      <c r="G710" s="18">
        <f t="shared" ref="G710:P710" si="28">SUMIFS((G$208:G$598),($E$208:$E$598),"ДУ",($F$208:$F$598),5)+SUMIFS((G$664:G$697),($E$664:$E$697),"ДУ",($F$664:$F$697),5)</f>
        <v>292.34536000000008</v>
      </c>
      <c r="H710" s="18">
        <f t="shared" si="28"/>
        <v>297.86536000000007</v>
      </c>
      <c r="I710" s="18">
        <f t="shared" si="28"/>
        <v>297.86536000000007</v>
      </c>
      <c r="J710" s="18">
        <f t="shared" si="28"/>
        <v>298.21536000000009</v>
      </c>
      <c r="K710" s="18">
        <f t="shared" si="28"/>
        <v>298.21536000000009</v>
      </c>
      <c r="L710" s="18">
        <f t="shared" si="28"/>
        <v>298.21536000000009</v>
      </c>
      <c r="M710" s="18">
        <f t="shared" si="28"/>
        <v>298.21536000000009</v>
      </c>
      <c r="N710" s="18">
        <f t="shared" si="28"/>
        <v>298.21536000000009</v>
      </c>
      <c r="O710" s="18">
        <f t="shared" si="28"/>
        <v>298.21536000000009</v>
      </c>
      <c r="P710" s="18">
        <f t="shared" si="28"/>
        <v>298.21536000000009</v>
      </c>
      <c r="Q710" s="20"/>
      <c r="R710" s="183"/>
    </row>
    <row r="711" spans="1:18">
      <c r="A711" s="297"/>
      <c r="B711" s="297"/>
      <c r="C711" s="297"/>
      <c r="D711" s="297"/>
      <c r="E711" s="297"/>
      <c r="F711" s="17" t="s">
        <v>43</v>
      </c>
      <c r="G711" s="18">
        <f t="shared" ref="G711:P711" si="29">SUMIFS((G$208:G$598),($E$208:$E$598),"ОП",($F$208:$F$598),5)+SUMIFS((G$664:G$697),($E$664:$E$697),"ОП",($F$664:$F$697),5)</f>
        <v>0</v>
      </c>
      <c r="H711" s="18">
        <f t="shared" si="29"/>
        <v>0</v>
      </c>
      <c r="I711" s="18">
        <f t="shared" si="29"/>
        <v>0</v>
      </c>
      <c r="J711" s="18">
        <f t="shared" si="29"/>
        <v>0</v>
      </c>
      <c r="K711" s="18">
        <f t="shared" si="29"/>
        <v>0</v>
      </c>
      <c r="L711" s="18">
        <f t="shared" si="29"/>
        <v>0</v>
      </c>
      <c r="M711" s="18">
        <f t="shared" si="29"/>
        <v>0</v>
      </c>
      <c r="N711" s="18">
        <f t="shared" si="29"/>
        <v>0</v>
      </c>
      <c r="O711" s="18">
        <f t="shared" si="29"/>
        <v>0</v>
      </c>
      <c r="P711" s="18">
        <f t="shared" si="29"/>
        <v>0</v>
      </c>
      <c r="Q711" s="20"/>
      <c r="R711" s="183"/>
    </row>
    <row r="712" spans="1:18" ht="25.5">
      <c r="A712" s="297"/>
      <c r="B712" s="297"/>
      <c r="C712" s="297"/>
      <c r="D712" s="297"/>
      <c r="E712" s="297"/>
      <c r="F712" s="17" t="s">
        <v>1189</v>
      </c>
      <c r="G712" s="18">
        <f t="shared" ref="G712:P712" si="30">SUMIF(($F$208:$F$598),"&lt;=20",(G$208:G$598))+SUMIF(($F$664:$F$697),"&lt;=20",(G$664:G$697))</f>
        <v>292.34536000000008</v>
      </c>
      <c r="H712" s="18">
        <f t="shared" si="30"/>
        <v>297.86536000000007</v>
      </c>
      <c r="I712" s="18">
        <f t="shared" si="30"/>
        <v>302.59896000000009</v>
      </c>
      <c r="J712" s="18">
        <f t="shared" si="30"/>
        <v>340.55616000000009</v>
      </c>
      <c r="K712" s="18">
        <f t="shared" si="30"/>
        <v>417.76584000000025</v>
      </c>
      <c r="L712" s="18">
        <f t="shared" si="30"/>
        <v>417.76584000000025</v>
      </c>
      <c r="M712" s="18">
        <f t="shared" si="30"/>
        <v>417.76584000000025</v>
      </c>
      <c r="N712" s="18">
        <f t="shared" si="30"/>
        <v>417.76584000000025</v>
      </c>
      <c r="O712" s="18">
        <f t="shared" si="30"/>
        <v>417.76584000000025</v>
      </c>
      <c r="P712" s="18">
        <f t="shared" si="30"/>
        <v>471.32704000000012</v>
      </c>
      <c r="Q712" s="20">
        <v>11.61</v>
      </c>
      <c r="R712" s="183"/>
    </row>
    <row r="713" spans="1:18">
      <c r="A713" s="297"/>
      <c r="B713" s="297"/>
      <c r="C713" s="297"/>
      <c r="D713" s="297"/>
      <c r="E713" s="297"/>
      <c r="F713" s="17" t="s">
        <v>180</v>
      </c>
      <c r="G713" s="18">
        <f t="shared" ref="G713:P713" si="31">SUMIFS((G$208:G$598),($E$208:$E$598),"ДУ",($F$208:$F$598),"&lt;=20")+SUMIFS((G$664:G$697),($E$664:$E$697),"ДУ",($F$664:$F$697),"&lt;=20")</f>
        <v>292.34536000000008</v>
      </c>
      <c r="H713" s="18">
        <f t="shared" si="31"/>
        <v>297.86536000000007</v>
      </c>
      <c r="I713" s="18">
        <f t="shared" si="31"/>
        <v>302.59896000000009</v>
      </c>
      <c r="J713" s="18">
        <f t="shared" si="31"/>
        <v>327.86032000000012</v>
      </c>
      <c r="K713" s="18">
        <f t="shared" si="31"/>
        <v>347.31992000000014</v>
      </c>
      <c r="L713" s="18">
        <f t="shared" si="31"/>
        <v>347.31992000000014</v>
      </c>
      <c r="M713" s="18">
        <f t="shared" si="31"/>
        <v>347.31992000000014</v>
      </c>
      <c r="N713" s="18">
        <f t="shared" si="31"/>
        <v>347.31992000000014</v>
      </c>
      <c r="O713" s="18">
        <f t="shared" si="31"/>
        <v>347.31992000000014</v>
      </c>
      <c r="P713" s="18">
        <f t="shared" si="31"/>
        <v>400.88112000000018</v>
      </c>
      <c r="Q713" s="20"/>
      <c r="R713" s="183"/>
    </row>
    <row r="714" spans="1:18">
      <c r="A714" s="297"/>
      <c r="B714" s="297"/>
      <c r="C714" s="297"/>
      <c r="D714" s="297"/>
      <c r="E714" s="297"/>
      <c r="F714" s="17" t="s">
        <v>43</v>
      </c>
      <c r="G714" s="18">
        <f t="shared" ref="G714:P714" si="32">SUMIFS((G$208:G$598),($E$208:$E$598),"ОП",($F$208:$F$598),"&lt;=20")+SUMIFS((G$664:G$697),($E$664:$E$697),"ОП",($F$664:$F$697),"&lt;=20")</f>
        <v>0</v>
      </c>
      <c r="H714" s="18">
        <f t="shared" si="32"/>
        <v>0</v>
      </c>
      <c r="I714" s="18">
        <f t="shared" si="32"/>
        <v>0</v>
      </c>
      <c r="J714" s="18">
        <f t="shared" si="32"/>
        <v>12.69584</v>
      </c>
      <c r="K714" s="18">
        <f t="shared" si="32"/>
        <v>70.445920000000001</v>
      </c>
      <c r="L714" s="18">
        <f t="shared" si="32"/>
        <v>70.445920000000001</v>
      </c>
      <c r="M714" s="18">
        <f t="shared" si="32"/>
        <v>70.445920000000001</v>
      </c>
      <c r="N714" s="18">
        <f t="shared" si="32"/>
        <v>70.445920000000001</v>
      </c>
      <c r="O714" s="18">
        <f t="shared" si="32"/>
        <v>70.445920000000001</v>
      </c>
      <c r="P714" s="18">
        <f t="shared" si="32"/>
        <v>70.445920000000001</v>
      </c>
      <c r="Q714" s="20"/>
      <c r="R714" s="183"/>
    </row>
    <row r="715" spans="1:18">
      <c r="A715" s="297"/>
      <c r="B715" s="297"/>
      <c r="C715" s="297"/>
      <c r="D715" s="297"/>
      <c r="E715" s="297"/>
      <c r="F715" s="17" t="s">
        <v>1190</v>
      </c>
      <c r="G715" s="18">
        <f t="shared" ref="G715:P715" si="33">SUMIF(($F$208:$F$598),"&gt;0",(G$208:G$598))+SUMIF(($F$664:$F$697),"&gt;0",(G$664:G$697))</f>
        <v>296.31536000000011</v>
      </c>
      <c r="H715" s="18">
        <f t="shared" si="33"/>
        <v>301.83536000000015</v>
      </c>
      <c r="I715" s="18">
        <f t="shared" si="33"/>
        <v>306.56896000000012</v>
      </c>
      <c r="J715" s="18">
        <f t="shared" si="33"/>
        <v>344.52616000000012</v>
      </c>
      <c r="K715" s="18">
        <f t="shared" si="33"/>
        <v>421.73584000000028</v>
      </c>
      <c r="L715" s="18">
        <f t="shared" si="33"/>
        <v>421.73584000000028</v>
      </c>
      <c r="M715" s="18">
        <f t="shared" si="33"/>
        <v>425.17584000000022</v>
      </c>
      <c r="N715" s="18">
        <f t="shared" si="33"/>
        <v>464.67920000000021</v>
      </c>
      <c r="O715" s="18">
        <f t="shared" si="33"/>
        <v>464.67920000000021</v>
      </c>
      <c r="P715" s="18">
        <f t="shared" si="33"/>
        <v>519.61740000000032</v>
      </c>
      <c r="Q715" s="20">
        <v>12.28</v>
      </c>
      <c r="R715" s="183"/>
    </row>
    <row r="716" spans="1:18">
      <c r="A716" s="297"/>
      <c r="B716" s="297"/>
      <c r="C716" s="297"/>
      <c r="D716" s="297"/>
      <c r="E716" s="297"/>
      <c r="F716" s="17" t="s">
        <v>180</v>
      </c>
      <c r="G716" s="18">
        <f t="shared" ref="G716:P716" si="34">SUMIF(($E$208:$E$598),"ДУ",(G$208:G$598))+SUMIF(($E$664:$E$697),"ДУ",(G$664:G$697))</f>
        <v>292.34536000000008</v>
      </c>
      <c r="H716" s="18">
        <f t="shared" si="34"/>
        <v>297.86536000000007</v>
      </c>
      <c r="I716" s="18">
        <f t="shared" si="34"/>
        <v>302.59896000000009</v>
      </c>
      <c r="J716" s="18">
        <f t="shared" si="34"/>
        <v>327.86032000000012</v>
      </c>
      <c r="K716" s="18">
        <f t="shared" si="34"/>
        <v>347.31992000000014</v>
      </c>
      <c r="L716" s="18">
        <f t="shared" si="34"/>
        <v>347.31992000000014</v>
      </c>
      <c r="M716" s="18">
        <f t="shared" si="34"/>
        <v>347.31992000000014</v>
      </c>
      <c r="N716" s="18">
        <f t="shared" si="34"/>
        <v>347.31992000000014</v>
      </c>
      <c r="O716" s="18">
        <f t="shared" si="34"/>
        <v>347.31992000000014</v>
      </c>
      <c r="P716" s="18">
        <f t="shared" si="34"/>
        <v>400.88112000000018</v>
      </c>
      <c r="Q716" s="20"/>
      <c r="R716" s="183"/>
    </row>
    <row r="717" spans="1:18">
      <c r="A717" s="297"/>
      <c r="B717" s="297"/>
      <c r="C717" s="297"/>
      <c r="D717" s="297"/>
      <c r="E717" s="297"/>
      <c r="F717" s="17" t="s">
        <v>43</v>
      </c>
      <c r="G717" s="18">
        <f t="shared" ref="G717:P717" si="35">SUMIF(($E$208:$E$598),"ОП",(G$208:G$598))+SUMIF(($E$664:$E$697),"ОП",(G$664:G$697))</f>
        <v>0</v>
      </c>
      <c r="H717" s="18">
        <f t="shared" si="35"/>
        <v>0</v>
      </c>
      <c r="I717" s="18">
        <f t="shared" si="35"/>
        <v>0</v>
      </c>
      <c r="J717" s="18">
        <f t="shared" si="35"/>
        <v>12.69584</v>
      </c>
      <c r="K717" s="18">
        <f t="shared" si="35"/>
        <v>70.445920000000001</v>
      </c>
      <c r="L717" s="18">
        <f t="shared" si="35"/>
        <v>70.445920000000001</v>
      </c>
      <c r="M717" s="18">
        <f t="shared" si="35"/>
        <v>70.445920000000001</v>
      </c>
      <c r="N717" s="18">
        <f t="shared" si="35"/>
        <v>70.445920000000001</v>
      </c>
      <c r="O717" s="18">
        <f t="shared" si="35"/>
        <v>70.445920000000001</v>
      </c>
      <c r="P717" s="18">
        <f t="shared" si="35"/>
        <v>70.445920000000001</v>
      </c>
      <c r="Q717" s="20"/>
      <c r="R717" s="183"/>
    </row>
    <row r="718" spans="1:18">
      <c r="A718" s="297"/>
      <c r="B718" s="297"/>
      <c r="C718" s="297"/>
      <c r="D718" s="297"/>
      <c r="E718" s="297"/>
      <c r="F718" s="17" t="s">
        <v>1191</v>
      </c>
      <c r="G718" s="18">
        <f t="shared" ref="G718:P718" si="36">SUMIF(($E$208:$E$598),"ДД",(G$208:G$598))+SUMIF(($E$664:$E$697),"ДД",(G$664:G$697))</f>
        <v>0</v>
      </c>
      <c r="H718" s="18">
        <f t="shared" si="36"/>
        <v>0</v>
      </c>
      <c r="I718" s="18">
        <f t="shared" si="36"/>
        <v>0</v>
      </c>
      <c r="J718" s="18">
        <f t="shared" si="36"/>
        <v>0</v>
      </c>
      <c r="K718" s="18">
        <f t="shared" si="36"/>
        <v>0</v>
      </c>
      <c r="L718" s="18">
        <f t="shared" si="36"/>
        <v>0</v>
      </c>
      <c r="M718" s="18">
        <f t="shared" si="36"/>
        <v>0</v>
      </c>
      <c r="N718" s="18">
        <f t="shared" si="36"/>
        <v>0</v>
      </c>
      <c r="O718" s="18">
        <f t="shared" si="36"/>
        <v>0</v>
      </c>
      <c r="P718" s="18">
        <f t="shared" si="36"/>
        <v>0</v>
      </c>
      <c r="Q718" s="20"/>
      <c r="R718" s="183"/>
    </row>
    <row r="719" spans="1:18">
      <c r="A719" s="297"/>
      <c r="B719" s="297"/>
      <c r="C719" s="297"/>
      <c r="D719" s="297"/>
      <c r="E719" s="297"/>
      <c r="F719" s="17" t="s">
        <v>61</v>
      </c>
      <c r="G719" s="18">
        <f t="shared" ref="G719:P719" si="37">SUMIF(($E$208:$E$598),"ОВБ",(G$208:G$598))+SUMIF(($E$664:$E$697),"ОВБ",(G$664:G$697))</f>
        <v>3.9699999999999998</v>
      </c>
      <c r="H719" s="18">
        <f t="shared" si="37"/>
        <v>3.9699999999999998</v>
      </c>
      <c r="I719" s="18">
        <f t="shared" si="37"/>
        <v>3.9699999999999998</v>
      </c>
      <c r="J719" s="18">
        <f t="shared" si="37"/>
        <v>3.9699999999999998</v>
      </c>
      <c r="K719" s="18">
        <f t="shared" si="37"/>
        <v>3.9699999999999998</v>
      </c>
      <c r="L719" s="18">
        <f t="shared" si="37"/>
        <v>3.9699999999999998</v>
      </c>
      <c r="M719" s="18">
        <f t="shared" si="37"/>
        <v>7.41</v>
      </c>
      <c r="N719" s="18">
        <f t="shared" si="37"/>
        <v>46.913359999999997</v>
      </c>
      <c r="O719" s="18">
        <f t="shared" si="37"/>
        <v>46.913359999999997</v>
      </c>
      <c r="P719" s="18">
        <f t="shared" si="37"/>
        <v>48.290359999999993</v>
      </c>
      <c r="Q719" s="20"/>
      <c r="R719" s="183"/>
    </row>
    <row r="720" spans="1:18" ht="25.5">
      <c r="A720" s="297" t="s">
        <v>1193</v>
      </c>
      <c r="B720" s="297"/>
      <c r="C720" s="297"/>
      <c r="D720" s="297"/>
      <c r="E720" s="297"/>
      <c r="F720" s="17" t="s">
        <v>1188</v>
      </c>
      <c r="G720" s="18">
        <f>SUMIF($F$454:$F$637,"&lt;=5",G$454:G$637)</f>
        <v>184.60656</v>
      </c>
      <c r="H720" s="18">
        <f t="shared" ref="H720:O720" si="38">SUMIF($F$454:$F$637,"&lt;=5",H$454:H$637)</f>
        <v>184.60656</v>
      </c>
      <c r="I720" s="18">
        <f t="shared" si="38"/>
        <v>184.60656</v>
      </c>
      <c r="J720" s="18">
        <f t="shared" si="38"/>
        <v>184.95656</v>
      </c>
      <c r="K720" s="18">
        <f t="shared" si="38"/>
        <v>184.95656</v>
      </c>
      <c r="L720" s="18">
        <f t="shared" si="38"/>
        <v>184.95656</v>
      </c>
      <c r="M720" s="18">
        <f t="shared" si="38"/>
        <v>184.95656</v>
      </c>
      <c r="N720" s="18">
        <f t="shared" si="38"/>
        <v>184.95656</v>
      </c>
      <c r="O720" s="18">
        <f t="shared" si="38"/>
        <v>184.95656</v>
      </c>
      <c r="P720" s="18">
        <f>SUMIF($F$454:$F$637,"&lt;=5",P$454:P$637)</f>
        <v>184.95656</v>
      </c>
      <c r="Q720" s="18">
        <v>10.26</v>
      </c>
      <c r="R720" s="183"/>
    </row>
    <row r="721" spans="1:18">
      <c r="A721" s="297"/>
      <c r="B721" s="297"/>
      <c r="C721" s="297"/>
      <c r="D721" s="297"/>
      <c r="E721" s="297"/>
      <c r="F721" s="17" t="s">
        <v>180</v>
      </c>
      <c r="G721" s="18">
        <f t="shared" ref="G721:P721" si="39">SUMIFS((G$454:G$637),($E$454:$E$637),"ДУ",($F$454:$F$637),5)</f>
        <v>184.60656</v>
      </c>
      <c r="H721" s="18">
        <f t="shared" si="39"/>
        <v>184.60656</v>
      </c>
      <c r="I721" s="18">
        <f t="shared" si="39"/>
        <v>184.60656</v>
      </c>
      <c r="J721" s="18">
        <f t="shared" si="39"/>
        <v>184.95656</v>
      </c>
      <c r="K721" s="18">
        <f t="shared" si="39"/>
        <v>184.95656</v>
      </c>
      <c r="L721" s="18">
        <f t="shared" si="39"/>
        <v>184.95656</v>
      </c>
      <c r="M721" s="18">
        <f t="shared" si="39"/>
        <v>184.95656</v>
      </c>
      <c r="N721" s="18">
        <f t="shared" si="39"/>
        <v>184.95656</v>
      </c>
      <c r="O721" s="18">
        <f t="shared" si="39"/>
        <v>184.95656</v>
      </c>
      <c r="P721" s="18">
        <f t="shared" si="39"/>
        <v>184.95656</v>
      </c>
      <c r="Q721" s="20"/>
      <c r="R721" s="183"/>
    </row>
    <row r="722" spans="1:18">
      <c r="A722" s="297"/>
      <c r="B722" s="297"/>
      <c r="C722" s="297"/>
      <c r="D722" s="297"/>
      <c r="E722" s="297"/>
      <c r="F722" s="17" t="s">
        <v>43</v>
      </c>
      <c r="G722" s="18">
        <f t="shared" ref="G722:P722" si="40">SUMIFS((G$454:G$637),($E$454:$E$637),"ОП",($F$454:$F$637),5)</f>
        <v>0</v>
      </c>
      <c r="H722" s="18">
        <f t="shared" si="40"/>
        <v>0</v>
      </c>
      <c r="I722" s="18">
        <f t="shared" si="40"/>
        <v>0</v>
      </c>
      <c r="J722" s="18">
        <f t="shared" si="40"/>
        <v>0</v>
      </c>
      <c r="K722" s="18">
        <f t="shared" si="40"/>
        <v>0</v>
      </c>
      <c r="L722" s="18">
        <f t="shared" si="40"/>
        <v>0</v>
      </c>
      <c r="M722" s="18">
        <f t="shared" si="40"/>
        <v>0</v>
      </c>
      <c r="N722" s="18">
        <f t="shared" si="40"/>
        <v>0</v>
      </c>
      <c r="O722" s="18">
        <f t="shared" si="40"/>
        <v>0</v>
      </c>
      <c r="P722" s="18">
        <f t="shared" si="40"/>
        <v>0</v>
      </c>
      <c r="Q722" s="20"/>
      <c r="R722" s="183"/>
    </row>
    <row r="723" spans="1:18" ht="25.5">
      <c r="A723" s="297"/>
      <c r="B723" s="297"/>
      <c r="C723" s="297"/>
      <c r="D723" s="297"/>
      <c r="E723" s="297"/>
      <c r="F723" s="17" t="s">
        <v>1189</v>
      </c>
      <c r="G723" s="18">
        <f t="shared" ref="G723:P723" si="41">SUMIF($F$454:$F$637,"&lt;=20",G$454:G$637)</f>
        <v>184.60656</v>
      </c>
      <c r="H723" s="18">
        <f t="shared" si="41"/>
        <v>184.60656</v>
      </c>
      <c r="I723" s="18">
        <f t="shared" si="41"/>
        <v>184.60656</v>
      </c>
      <c r="J723" s="18">
        <f t="shared" si="41"/>
        <v>209.86792000000008</v>
      </c>
      <c r="K723" s="18">
        <f t="shared" si="41"/>
        <v>216.03592000000006</v>
      </c>
      <c r="L723" s="18">
        <f t="shared" si="41"/>
        <v>216.03592000000006</v>
      </c>
      <c r="M723" s="18">
        <f t="shared" si="41"/>
        <v>216.03592000000006</v>
      </c>
      <c r="N723" s="18">
        <f t="shared" si="41"/>
        <v>216.03592000000006</v>
      </c>
      <c r="O723" s="18">
        <f t="shared" si="41"/>
        <v>216.03592000000006</v>
      </c>
      <c r="P723" s="18">
        <f t="shared" si="41"/>
        <v>259.08711999999991</v>
      </c>
      <c r="Q723" s="20">
        <v>9.84</v>
      </c>
      <c r="R723" s="183"/>
    </row>
    <row r="724" spans="1:18">
      <c r="A724" s="297"/>
      <c r="B724" s="297"/>
      <c r="C724" s="297"/>
      <c r="D724" s="297"/>
      <c r="E724" s="297"/>
      <c r="F724" s="17" t="s">
        <v>180</v>
      </c>
      <c r="G724" s="18">
        <f t="shared" ref="G724:P724" si="42">SUMIFS((G$454:G$637),($E$454:$E$637),"ДУ",($F$454:$F$637),"&lt;=20")</f>
        <v>184.60656</v>
      </c>
      <c r="H724" s="18">
        <f t="shared" si="42"/>
        <v>184.60656</v>
      </c>
      <c r="I724" s="18">
        <f t="shared" si="42"/>
        <v>184.60656</v>
      </c>
      <c r="J724" s="18">
        <f t="shared" si="42"/>
        <v>209.86792000000008</v>
      </c>
      <c r="K724" s="18">
        <f t="shared" si="42"/>
        <v>209.86792000000008</v>
      </c>
      <c r="L724" s="18">
        <f t="shared" si="42"/>
        <v>209.86792000000008</v>
      </c>
      <c r="M724" s="18">
        <f t="shared" si="42"/>
        <v>209.86792000000008</v>
      </c>
      <c r="N724" s="18">
        <f t="shared" si="42"/>
        <v>209.86792000000008</v>
      </c>
      <c r="O724" s="18">
        <f t="shared" si="42"/>
        <v>209.86792000000008</v>
      </c>
      <c r="P724" s="18">
        <f t="shared" si="42"/>
        <v>252.91911999999991</v>
      </c>
      <c r="Q724" s="20"/>
      <c r="R724" s="183"/>
    </row>
    <row r="725" spans="1:18">
      <c r="A725" s="297"/>
      <c r="B725" s="297"/>
      <c r="C725" s="297"/>
      <c r="D725" s="297"/>
      <c r="E725" s="297"/>
      <c r="F725" s="17" t="s">
        <v>43</v>
      </c>
      <c r="G725" s="18">
        <f t="shared" ref="G725:P725" si="43">SUMIFS((G$454:G$637),($E$454:$E$637),"ОП",($F$454:$F$637),"&lt;=20")</f>
        <v>0</v>
      </c>
      <c r="H725" s="18">
        <f t="shared" si="43"/>
        <v>0</v>
      </c>
      <c r="I725" s="18">
        <f t="shared" si="43"/>
        <v>0</v>
      </c>
      <c r="J725" s="18">
        <f t="shared" si="43"/>
        <v>0</v>
      </c>
      <c r="K725" s="18">
        <f t="shared" si="43"/>
        <v>6.1680000000000001</v>
      </c>
      <c r="L725" s="18">
        <f t="shared" si="43"/>
        <v>6.1680000000000001</v>
      </c>
      <c r="M725" s="18">
        <f t="shared" si="43"/>
        <v>6.1680000000000001</v>
      </c>
      <c r="N725" s="18">
        <f t="shared" si="43"/>
        <v>6.1680000000000001</v>
      </c>
      <c r="O725" s="18">
        <f t="shared" si="43"/>
        <v>6.1680000000000001</v>
      </c>
      <c r="P725" s="18">
        <f t="shared" si="43"/>
        <v>6.1680000000000001</v>
      </c>
      <c r="Q725" s="20"/>
      <c r="R725" s="183"/>
    </row>
    <row r="726" spans="1:18">
      <c r="A726" s="297"/>
      <c r="B726" s="297"/>
      <c r="C726" s="297"/>
      <c r="D726" s="297"/>
      <c r="E726" s="297"/>
      <c r="F726" s="17" t="s">
        <v>1190</v>
      </c>
      <c r="G726" s="18">
        <f t="shared" ref="G726:P726" si="44">SUMIF($F$454:$F$637,"&gt;0",G$454:G$637)</f>
        <v>184.60656</v>
      </c>
      <c r="H726" s="18">
        <f t="shared" si="44"/>
        <v>184.60656</v>
      </c>
      <c r="I726" s="18">
        <f t="shared" si="44"/>
        <v>184.60656</v>
      </c>
      <c r="J726" s="18">
        <f t="shared" si="44"/>
        <v>209.86792000000008</v>
      </c>
      <c r="K726" s="18">
        <f t="shared" si="44"/>
        <v>216.03592000000006</v>
      </c>
      <c r="L726" s="18">
        <f t="shared" si="44"/>
        <v>216.03592000000006</v>
      </c>
      <c r="M726" s="18">
        <f t="shared" si="44"/>
        <v>216.03592000000006</v>
      </c>
      <c r="N726" s="18">
        <f t="shared" si="44"/>
        <v>216.03592000000006</v>
      </c>
      <c r="O726" s="18">
        <f t="shared" si="44"/>
        <v>216.03592000000006</v>
      </c>
      <c r="P726" s="18">
        <f t="shared" si="44"/>
        <v>259.38711999999992</v>
      </c>
      <c r="Q726" s="20">
        <v>11.33</v>
      </c>
      <c r="R726" s="183"/>
    </row>
    <row r="727" spans="1:18">
      <c r="A727" s="297"/>
      <c r="B727" s="297"/>
      <c r="C727" s="297"/>
      <c r="D727" s="297"/>
      <c r="E727" s="297"/>
      <c r="F727" s="17" t="s">
        <v>180</v>
      </c>
      <c r="G727" s="18">
        <f t="shared" ref="G727:P727" si="45">SUMIF($E$454:$E$637,"ДУ",G$454:G$637)</f>
        <v>184.60656</v>
      </c>
      <c r="H727" s="18">
        <f t="shared" si="45"/>
        <v>184.60656</v>
      </c>
      <c r="I727" s="18">
        <f t="shared" si="45"/>
        <v>184.60656</v>
      </c>
      <c r="J727" s="18">
        <f t="shared" si="45"/>
        <v>209.86792000000008</v>
      </c>
      <c r="K727" s="18">
        <f t="shared" si="45"/>
        <v>209.86792000000008</v>
      </c>
      <c r="L727" s="18">
        <f t="shared" si="45"/>
        <v>209.86792000000008</v>
      </c>
      <c r="M727" s="18">
        <f t="shared" si="45"/>
        <v>209.86792000000008</v>
      </c>
      <c r="N727" s="18">
        <f t="shared" si="45"/>
        <v>209.86792000000008</v>
      </c>
      <c r="O727" s="18">
        <f t="shared" si="45"/>
        <v>209.86792000000008</v>
      </c>
      <c r="P727" s="18">
        <f t="shared" si="45"/>
        <v>252.91911999999991</v>
      </c>
      <c r="Q727" s="20"/>
      <c r="R727" s="183"/>
    </row>
    <row r="728" spans="1:18">
      <c r="A728" s="297"/>
      <c r="B728" s="297"/>
      <c r="C728" s="297"/>
      <c r="D728" s="297"/>
      <c r="E728" s="297"/>
      <c r="F728" s="17" t="s">
        <v>43</v>
      </c>
      <c r="G728" s="18">
        <f t="shared" ref="G728:P728" si="46">SUMIF($E$454:$E$637,"ОП",G$454:G$637)</f>
        <v>0</v>
      </c>
      <c r="H728" s="18">
        <f t="shared" si="46"/>
        <v>0</v>
      </c>
      <c r="I728" s="18">
        <f t="shared" si="46"/>
        <v>0</v>
      </c>
      <c r="J728" s="18">
        <f t="shared" si="46"/>
        <v>0</v>
      </c>
      <c r="K728" s="18">
        <f t="shared" si="46"/>
        <v>6.1680000000000001</v>
      </c>
      <c r="L728" s="18">
        <f t="shared" si="46"/>
        <v>6.1680000000000001</v>
      </c>
      <c r="M728" s="18">
        <f t="shared" si="46"/>
        <v>6.1680000000000001</v>
      </c>
      <c r="N728" s="18">
        <f t="shared" si="46"/>
        <v>6.1680000000000001</v>
      </c>
      <c r="O728" s="18">
        <f t="shared" si="46"/>
        <v>6.1680000000000001</v>
      </c>
      <c r="P728" s="18">
        <f t="shared" si="46"/>
        <v>6.1680000000000001</v>
      </c>
      <c r="Q728" s="20"/>
      <c r="R728" s="183"/>
    </row>
    <row r="729" spans="1:18">
      <c r="A729" s="297"/>
      <c r="B729" s="297"/>
      <c r="C729" s="297"/>
      <c r="D729" s="297"/>
      <c r="E729" s="297"/>
      <c r="F729" s="17" t="s">
        <v>1191</v>
      </c>
      <c r="G729" s="18">
        <f t="shared" ref="G729:P729" si="47">SUMIF($E$454:$E$637,"ДД",G$454:G$637)</f>
        <v>0</v>
      </c>
      <c r="H729" s="18">
        <f t="shared" si="47"/>
        <v>0</v>
      </c>
      <c r="I729" s="18">
        <f t="shared" si="47"/>
        <v>0</v>
      </c>
      <c r="J729" s="18">
        <f t="shared" si="47"/>
        <v>0</v>
      </c>
      <c r="K729" s="18">
        <f t="shared" si="47"/>
        <v>0</v>
      </c>
      <c r="L729" s="18">
        <f t="shared" si="47"/>
        <v>0</v>
      </c>
      <c r="M729" s="18">
        <f t="shared" si="47"/>
        <v>0</v>
      </c>
      <c r="N729" s="18">
        <f t="shared" si="47"/>
        <v>0</v>
      </c>
      <c r="O729" s="18">
        <f t="shared" si="47"/>
        <v>0</v>
      </c>
      <c r="P729" s="18">
        <f t="shared" si="47"/>
        <v>0</v>
      </c>
      <c r="Q729" s="20"/>
      <c r="R729" s="183"/>
    </row>
    <row r="730" spans="1:18">
      <c r="A730" s="297"/>
      <c r="B730" s="297"/>
      <c r="C730" s="297"/>
      <c r="D730" s="297"/>
      <c r="E730" s="297"/>
      <c r="F730" s="17" t="s">
        <v>61</v>
      </c>
      <c r="G730" s="18">
        <f t="shared" ref="G730:P730" si="48">SUMIF($E$454:$E$637,"ОВБ",G$454:G$637)</f>
        <v>0</v>
      </c>
      <c r="H730" s="18">
        <f t="shared" si="48"/>
        <v>0</v>
      </c>
      <c r="I730" s="18">
        <f t="shared" si="48"/>
        <v>0</v>
      </c>
      <c r="J730" s="18">
        <f t="shared" si="48"/>
        <v>0</v>
      </c>
      <c r="K730" s="18">
        <f t="shared" si="48"/>
        <v>0</v>
      </c>
      <c r="L730" s="18">
        <f t="shared" si="48"/>
        <v>0</v>
      </c>
      <c r="M730" s="18">
        <f t="shared" si="48"/>
        <v>0</v>
      </c>
      <c r="N730" s="18">
        <f t="shared" si="48"/>
        <v>0</v>
      </c>
      <c r="O730" s="18">
        <f t="shared" si="48"/>
        <v>0</v>
      </c>
      <c r="P730" s="18">
        <f t="shared" si="48"/>
        <v>0.3</v>
      </c>
      <c r="Q730" s="20"/>
      <c r="R730" s="183"/>
    </row>
    <row r="731" spans="1:18" ht="25.5">
      <c r="A731" s="297" t="s">
        <v>1194</v>
      </c>
      <c r="B731" s="297"/>
      <c r="C731" s="297"/>
      <c r="D731" s="297"/>
      <c r="E731" s="297"/>
      <c r="F731" s="17" t="s">
        <v>1188</v>
      </c>
      <c r="G731" s="18">
        <f t="shared" ref="G731:P731" si="49">SUMIF($F$365:$F$452,"&lt;=5",G$365:G$452)</f>
        <v>70.194400000000016</v>
      </c>
      <c r="H731" s="18">
        <f t="shared" si="49"/>
        <v>70.194400000000016</v>
      </c>
      <c r="I731" s="18">
        <f t="shared" si="49"/>
        <v>70.194400000000016</v>
      </c>
      <c r="J731" s="18">
        <f t="shared" si="49"/>
        <v>70.194400000000016</v>
      </c>
      <c r="K731" s="18">
        <f t="shared" si="49"/>
        <v>70.194400000000016</v>
      </c>
      <c r="L731" s="18">
        <f t="shared" si="49"/>
        <v>70.194400000000016</v>
      </c>
      <c r="M731" s="18">
        <f t="shared" si="49"/>
        <v>70.194400000000016</v>
      </c>
      <c r="N731" s="18">
        <f t="shared" si="49"/>
        <v>70.194400000000016</v>
      </c>
      <c r="O731" s="18">
        <f t="shared" si="49"/>
        <v>70.194400000000016</v>
      </c>
      <c r="P731" s="18">
        <f t="shared" si="49"/>
        <v>70.194400000000016</v>
      </c>
      <c r="Q731" s="18">
        <v>7.63</v>
      </c>
      <c r="R731" s="183"/>
    </row>
    <row r="732" spans="1:18">
      <c r="A732" s="297"/>
      <c r="B732" s="297"/>
      <c r="C732" s="297"/>
      <c r="D732" s="297"/>
      <c r="E732" s="297"/>
      <c r="F732" s="17" t="s">
        <v>180</v>
      </c>
      <c r="G732" s="18">
        <f t="shared" ref="G732:P732" si="50">SUMIFS((G$365:G$452),($E$365:$E$452),"ДУ",($F$365:$F$452),5)</f>
        <v>70.194400000000016</v>
      </c>
      <c r="H732" s="18">
        <f t="shared" si="50"/>
        <v>70.194400000000016</v>
      </c>
      <c r="I732" s="18">
        <f t="shared" si="50"/>
        <v>70.194400000000016</v>
      </c>
      <c r="J732" s="18">
        <f t="shared" si="50"/>
        <v>70.194400000000016</v>
      </c>
      <c r="K732" s="18">
        <f t="shared" si="50"/>
        <v>70.194400000000016</v>
      </c>
      <c r="L732" s="18">
        <f t="shared" si="50"/>
        <v>70.194400000000016</v>
      </c>
      <c r="M732" s="18">
        <f t="shared" si="50"/>
        <v>70.194400000000016</v>
      </c>
      <c r="N732" s="18">
        <f t="shared" si="50"/>
        <v>70.194400000000016</v>
      </c>
      <c r="O732" s="18">
        <f t="shared" si="50"/>
        <v>70.194400000000016</v>
      </c>
      <c r="P732" s="18">
        <f t="shared" si="50"/>
        <v>70.194400000000016</v>
      </c>
      <c r="Q732" s="20"/>
      <c r="R732" s="183"/>
    </row>
    <row r="733" spans="1:18">
      <c r="A733" s="297"/>
      <c r="B733" s="297"/>
      <c r="C733" s="297"/>
      <c r="D733" s="297"/>
      <c r="E733" s="297"/>
      <c r="F733" s="17" t="s">
        <v>43</v>
      </c>
      <c r="G733" s="18">
        <f t="shared" ref="G733:P733" si="51">SUMIFS((G$365:G$452),($E$365:$E$452),"ОП",($F$365:$F$452),5)</f>
        <v>0</v>
      </c>
      <c r="H733" s="18">
        <f t="shared" si="51"/>
        <v>0</v>
      </c>
      <c r="I733" s="18">
        <f t="shared" si="51"/>
        <v>0</v>
      </c>
      <c r="J733" s="18">
        <f t="shared" si="51"/>
        <v>0</v>
      </c>
      <c r="K733" s="18">
        <f t="shared" si="51"/>
        <v>0</v>
      </c>
      <c r="L733" s="18">
        <f t="shared" si="51"/>
        <v>0</v>
      </c>
      <c r="M733" s="18">
        <f t="shared" si="51"/>
        <v>0</v>
      </c>
      <c r="N733" s="18">
        <f t="shared" si="51"/>
        <v>0</v>
      </c>
      <c r="O733" s="18">
        <f t="shared" si="51"/>
        <v>0</v>
      </c>
      <c r="P733" s="18">
        <f t="shared" si="51"/>
        <v>0</v>
      </c>
      <c r="Q733" s="20"/>
      <c r="R733" s="183"/>
    </row>
    <row r="734" spans="1:18" ht="25.5">
      <c r="A734" s="297"/>
      <c r="B734" s="297"/>
      <c r="C734" s="297"/>
      <c r="D734" s="297"/>
      <c r="E734" s="297"/>
      <c r="F734" s="17" t="s">
        <v>1189</v>
      </c>
      <c r="G734" s="18">
        <f t="shared" ref="G734:P734" si="52">SUMIF($F$365:$F$452,"&lt;=20",G$365:G$452)</f>
        <v>70.194400000000016</v>
      </c>
      <c r="H734" s="18">
        <f t="shared" si="52"/>
        <v>70.194400000000016</v>
      </c>
      <c r="I734" s="18">
        <f t="shared" si="52"/>
        <v>70.194400000000016</v>
      </c>
      <c r="J734" s="18">
        <f t="shared" si="52"/>
        <v>82.810240000000007</v>
      </c>
      <c r="K734" s="18">
        <f t="shared" si="52"/>
        <v>100.96072000000001</v>
      </c>
      <c r="L734" s="18">
        <f t="shared" si="52"/>
        <v>100.96072000000001</v>
      </c>
      <c r="M734" s="18">
        <f t="shared" si="52"/>
        <v>100.96072000000001</v>
      </c>
      <c r="N734" s="18">
        <f t="shared" si="52"/>
        <v>100.96072000000001</v>
      </c>
      <c r="O734" s="18">
        <f t="shared" si="52"/>
        <v>100.96072000000001</v>
      </c>
      <c r="P734" s="18">
        <f t="shared" si="52"/>
        <v>101.55072000000001</v>
      </c>
      <c r="Q734" s="20">
        <v>12.06</v>
      </c>
      <c r="R734" s="183"/>
    </row>
    <row r="735" spans="1:18">
      <c r="A735" s="297"/>
      <c r="B735" s="297"/>
      <c r="C735" s="297"/>
      <c r="D735" s="297"/>
      <c r="E735" s="297"/>
      <c r="F735" s="17" t="s">
        <v>180</v>
      </c>
      <c r="G735" s="18">
        <f t="shared" ref="G735:P735" si="53">SUMIFS((G$365:G$452),($E$365:$E$452),"ДУ",($F$365:$F$452),"&lt;=20")</f>
        <v>70.194400000000016</v>
      </c>
      <c r="H735" s="18">
        <f t="shared" si="53"/>
        <v>70.194400000000016</v>
      </c>
      <c r="I735" s="18">
        <f t="shared" si="53"/>
        <v>70.194400000000016</v>
      </c>
      <c r="J735" s="18">
        <f t="shared" si="53"/>
        <v>70.194400000000016</v>
      </c>
      <c r="K735" s="18">
        <f t="shared" si="53"/>
        <v>70.194400000000016</v>
      </c>
      <c r="L735" s="18">
        <f t="shared" si="53"/>
        <v>70.194400000000016</v>
      </c>
      <c r="M735" s="18">
        <f t="shared" si="53"/>
        <v>70.194400000000016</v>
      </c>
      <c r="N735" s="18">
        <f t="shared" si="53"/>
        <v>70.194400000000016</v>
      </c>
      <c r="O735" s="18">
        <f t="shared" si="53"/>
        <v>70.194400000000016</v>
      </c>
      <c r="P735" s="18">
        <f t="shared" si="53"/>
        <v>70.784400000000019</v>
      </c>
      <c r="Q735" s="20"/>
      <c r="R735" s="183"/>
    </row>
    <row r="736" spans="1:18">
      <c r="A736" s="297"/>
      <c r="B736" s="297"/>
      <c r="C736" s="297"/>
      <c r="D736" s="297"/>
      <c r="E736" s="297"/>
      <c r="F736" s="17" t="s">
        <v>43</v>
      </c>
      <c r="G736" s="18">
        <f t="shared" ref="G736:P736" si="54">SUMIFS((G$365:G$452),($E$365:$E$452),"ОП",($F$365:$F$452),"&lt;=20")</f>
        <v>0</v>
      </c>
      <c r="H736" s="18">
        <f t="shared" si="54"/>
        <v>0</v>
      </c>
      <c r="I736" s="18">
        <f t="shared" si="54"/>
        <v>0</v>
      </c>
      <c r="J736" s="18">
        <f t="shared" si="54"/>
        <v>12.61584</v>
      </c>
      <c r="K736" s="18">
        <f t="shared" si="54"/>
        <v>30.766320000000004</v>
      </c>
      <c r="L736" s="18">
        <f t="shared" si="54"/>
        <v>30.766320000000004</v>
      </c>
      <c r="M736" s="18">
        <f t="shared" si="54"/>
        <v>30.766320000000004</v>
      </c>
      <c r="N736" s="18">
        <f t="shared" si="54"/>
        <v>30.766320000000004</v>
      </c>
      <c r="O736" s="18">
        <f t="shared" si="54"/>
        <v>30.766320000000004</v>
      </c>
      <c r="P736" s="18">
        <f t="shared" si="54"/>
        <v>30.766320000000004</v>
      </c>
      <c r="Q736" s="20"/>
      <c r="R736" s="183"/>
    </row>
    <row r="737" spans="1:18">
      <c r="A737" s="297"/>
      <c r="B737" s="297"/>
      <c r="C737" s="297"/>
      <c r="D737" s="297"/>
      <c r="E737" s="297"/>
      <c r="F737" s="17" t="s">
        <v>1190</v>
      </c>
      <c r="G737" s="18">
        <f t="shared" ref="G737:O737" si="55">SUMIF($F$365:$F$452,"&gt;0",G$365:G$452)</f>
        <v>70.194400000000016</v>
      </c>
      <c r="H737" s="18">
        <f t="shared" si="55"/>
        <v>70.194400000000016</v>
      </c>
      <c r="I737" s="18">
        <f t="shared" si="55"/>
        <v>70.194400000000016</v>
      </c>
      <c r="J737" s="18">
        <f t="shared" si="55"/>
        <v>82.810240000000007</v>
      </c>
      <c r="K737" s="18">
        <f t="shared" si="55"/>
        <v>100.96072000000001</v>
      </c>
      <c r="L737" s="18">
        <f t="shared" si="55"/>
        <v>100.96072000000001</v>
      </c>
      <c r="M737" s="18">
        <f t="shared" si="55"/>
        <v>100.96072000000001</v>
      </c>
      <c r="N737" s="18">
        <f t="shared" si="55"/>
        <v>100.96072000000001</v>
      </c>
      <c r="O737" s="18">
        <f t="shared" si="55"/>
        <v>100.96072000000001</v>
      </c>
      <c r="P737" s="18">
        <f>SUMIF($F$365:$F$452,"&gt;0",P$365:P$452)</f>
        <v>101.55072000000001</v>
      </c>
      <c r="Q737" s="20">
        <v>12.06</v>
      </c>
      <c r="R737" s="183"/>
    </row>
    <row r="738" spans="1:18">
      <c r="A738" s="297"/>
      <c r="B738" s="297"/>
      <c r="C738" s="297"/>
      <c r="D738" s="297"/>
      <c r="E738" s="297"/>
      <c r="F738" s="17" t="s">
        <v>180</v>
      </c>
      <c r="G738" s="18">
        <f t="shared" ref="G738:P738" si="56">SUMIF($E$365:$E$452,"ДУ",G$365:G$452)</f>
        <v>70.194400000000016</v>
      </c>
      <c r="H738" s="18">
        <f t="shared" si="56"/>
        <v>70.194400000000016</v>
      </c>
      <c r="I738" s="18">
        <f t="shared" si="56"/>
        <v>70.194400000000016</v>
      </c>
      <c r="J738" s="18">
        <f t="shared" si="56"/>
        <v>70.194400000000016</v>
      </c>
      <c r="K738" s="18">
        <f t="shared" si="56"/>
        <v>70.194400000000016</v>
      </c>
      <c r="L738" s="18">
        <f t="shared" si="56"/>
        <v>70.194400000000016</v>
      </c>
      <c r="M738" s="18">
        <f t="shared" si="56"/>
        <v>70.194400000000016</v>
      </c>
      <c r="N738" s="18">
        <f t="shared" si="56"/>
        <v>70.194400000000016</v>
      </c>
      <c r="O738" s="18">
        <f t="shared" si="56"/>
        <v>70.194400000000016</v>
      </c>
      <c r="P738" s="18">
        <f t="shared" si="56"/>
        <v>70.784400000000019</v>
      </c>
      <c r="Q738" s="20"/>
      <c r="R738" s="183"/>
    </row>
    <row r="739" spans="1:18">
      <c r="A739" s="297"/>
      <c r="B739" s="297"/>
      <c r="C739" s="297"/>
      <c r="D739" s="297"/>
      <c r="E739" s="297"/>
      <c r="F739" s="17" t="s">
        <v>43</v>
      </c>
      <c r="G739" s="18">
        <f t="shared" ref="G739:P739" si="57">SUMIF($E$365:$E$452,"ОП",G$365:G$452)</f>
        <v>0</v>
      </c>
      <c r="H739" s="18">
        <f t="shared" si="57"/>
        <v>0</v>
      </c>
      <c r="I739" s="18">
        <f t="shared" si="57"/>
        <v>0</v>
      </c>
      <c r="J739" s="18">
        <f t="shared" si="57"/>
        <v>12.61584</v>
      </c>
      <c r="K739" s="18">
        <f t="shared" si="57"/>
        <v>30.766320000000004</v>
      </c>
      <c r="L739" s="18">
        <f t="shared" si="57"/>
        <v>30.766320000000004</v>
      </c>
      <c r="M739" s="18">
        <f t="shared" si="57"/>
        <v>30.766320000000004</v>
      </c>
      <c r="N739" s="18">
        <f t="shared" si="57"/>
        <v>30.766320000000004</v>
      </c>
      <c r="O739" s="18">
        <f t="shared" si="57"/>
        <v>30.766320000000004</v>
      </c>
      <c r="P739" s="18">
        <f t="shared" si="57"/>
        <v>30.766320000000004</v>
      </c>
      <c r="Q739" s="20"/>
      <c r="R739" s="183"/>
    </row>
    <row r="740" spans="1:18">
      <c r="A740" s="297"/>
      <c r="B740" s="297"/>
      <c r="C740" s="297"/>
      <c r="D740" s="297"/>
      <c r="E740" s="297"/>
      <c r="F740" s="17" t="s">
        <v>1191</v>
      </c>
      <c r="G740" s="18">
        <f t="shared" ref="G740:P740" si="58">SUMIF($E$365:$E$452,"ДД",G$365:G$452)</f>
        <v>0</v>
      </c>
      <c r="H740" s="18">
        <f t="shared" si="58"/>
        <v>0</v>
      </c>
      <c r="I740" s="18">
        <f t="shared" si="58"/>
        <v>0</v>
      </c>
      <c r="J740" s="18">
        <f t="shared" si="58"/>
        <v>0</v>
      </c>
      <c r="K740" s="18">
        <f t="shared" si="58"/>
        <v>0</v>
      </c>
      <c r="L740" s="18">
        <f t="shared" si="58"/>
        <v>0</v>
      </c>
      <c r="M740" s="18">
        <f t="shared" si="58"/>
        <v>0</v>
      </c>
      <c r="N740" s="18">
        <f t="shared" si="58"/>
        <v>0</v>
      </c>
      <c r="O740" s="18">
        <f t="shared" si="58"/>
        <v>0</v>
      </c>
      <c r="P740" s="18">
        <f t="shared" si="58"/>
        <v>0</v>
      </c>
      <c r="Q740" s="20"/>
      <c r="R740" s="183"/>
    </row>
    <row r="741" spans="1:18">
      <c r="A741" s="297"/>
      <c r="B741" s="297"/>
      <c r="C741" s="297"/>
      <c r="D741" s="297"/>
      <c r="E741" s="297"/>
      <c r="F741" s="17" t="s">
        <v>61</v>
      </c>
      <c r="G741" s="18">
        <f t="shared" ref="G741:P741" si="59">SUMIF($E$365:$E$452,"ОВБ",G$365:G$452)</f>
        <v>0</v>
      </c>
      <c r="H741" s="18">
        <f t="shared" si="59"/>
        <v>0</v>
      </c>
      <c r="I741" s="18">
        <f t="shared" si="59"/>
        <v>0</v>
      </c>
      <c r="J741" s="18">
        <f t="shared" si="59"/>
        <v>0</v>
      </c>
      <c r="K741" s="18">
        <f t="shared" si="59"/>
        <v>0</v>
      </c>
      <c r="L741" s="18">
        <f t="shared" si="59"/>
        <v>0</v>
      </c>
      <c r="M741" s="18">
        <f t="shared" si="59"/>
        <v>0</v>
      </c>
      <c r="N741" s="18">
        <f t="shared" si="59"/>
        <v>0</v>
      </c>
      <c r="O741" s="18">
        <f t="shared" si="59"/>
        <v>0</v>
      </c>
      <c r="P741" s="18">
        <f t="shared" si="59"/>
        <v>0</v>
      </c>
      <c r="Q741" s="20"/>
      <c r="R741" s="183"/>
    </row>
    <row r="742" spans="1:18" ht="25.5">
      <c r="A742" s="297" t="s">
        <v>1195</v>
      </c>
      <c r="B742" s="297"/>
      <c r="C742" s="297"/>
      <c r="D742" s="297"/>
      <c r="E742" s="297"/>
      <c r="F742" s="17" t="s">
        <v>1188</v>
      </c>
      <c r="G742" s="18">
        <f t="shared" ref="G742:P742" si="60">SUMIF($F$639:$F$662,"&lt;=5",G$639:G$662)</f>
        <v>34.960560000000001</v>
      </c>
      <c r="H742" s="18">
        <f t="shared" si="60"/>
        <v>34.960560000000001</v>
      </c>
      <c r="I742" s="18">
        <f t="shared" si="60"/>
        <v>34.960560000000001</v>
      </c>
      <c r="J742" s="18">
        <f t="shared" si="60"/>
        <v>34.960560000000001</v>
      </c>
      <c r="K742" s="18">
        <f t="shared" si="60"/>
        <v>34.960560000000001</v>
      </c>
      <c r="L742" s="18">
        <f t="shared" si="60"/>
        <v>34.960560000000001</v>
      </c>
      <c r="M742" s="18">
        <f t="shared" si="60"/>
        <v>34.960560000000001</v>
      </c>
      <c r="N742" s="18">
        <f t="shared" si="60"/>
        <v>34.960560000000001</v>
      </c>
      <c r="O742" s="18">
        <f t="shared" si="60"/>
        <v>34.960560000000001</v>
      </c>
      <c r="P742" s="18">
        <f t="shared" si="60"/>
        <v>34.960560000000001</v>
      </c>
      <c r="Q742" s="18">
        <v>7.86</v>
      </c>
      <c r="R742" s="183"/>
    </row>
    <row r="743" spans="1:18">
      <c r="A743" s="297"/>
      <c r="B743" s="297"/>
      <c r="C743" s="297"/>
      <c r="D743" s="297"/>
      <c r="E743" s="297"/>
      <c r="F743" s="17" t="s">
        <v>180</v>
      </c>
      <c r="G743" s="18">
        <f t="shared" ref="G743:P743" si="61">SUMIFS((G$639:G$662),($E$639:$E$662),"ДУ",($F$639:$F$662),5)</f>
        <v>34.960560000000001</v>
      </c>
      <c r="H743" s="18">
        <f t="shared" si="61"/>
        <v>34.960560000000001</v>
      </c>
      <c r="I743" s="18">
        <f t="shared" si="61"/>
        <v>34.960560000000001</v>
      </c>
      <c r="J743" s="18">
        <f t="shared" si="61"/>
        <v>34.960560000000001</v>
      </c>
      <c r="K743" s="18">
        <f t="shared" si="61"/>
        <v>34.960560000000001</v>
      </c>
      <c r="L743" s="18">
        <f t="shared" si="61"/>
        <v>34.960560000000001</v>
      </c>
      <c r="M743" s="18">
        <f t="shared" si="61"/>
        <v>34.960560000000001</v>
      </c>
      <c r="N743" s="18">
        <f t="shared" si="61"/>
        <v>34.960560000000001</v>
      </c>
      <c r="O743" s="18">
        <f t="shared" si="61"/>
        <v>34.960560000000001</v>
      </c>
      <c r="P743" s="18">
        <f t="shared" si="61"/>
        <v>34.960560000000001</v>
      </c>
      <c r="Q743" s="20"/>
      <c r="R743" s="183"/>
    </row>
    <row r="744" spans="1:18">
      <c r="A744" s="297"/>
      <c r="B744" s="297"/>
      <c r="C744" s="297"/>
      <c r="D744" s="297"/>
      <c r="E744" s="297"/>
      <c r="F744" s="17" t="s">
        <v>43</v>
      </c>
      <c r="G744" s="18">
        <f t="shared" ref="G744:P744" si="62">SUMIFS((G$639:G$656),($E$639:$E$656),"ОП",($F$639:$F$656),5)</f>
        <v>0</v>
      </c>
      <c r="H744" s="18">
        <f t="shared" si="62"/>
        <v>0</v>
      </c>
      <c r="I744" s="18">
        <f t="shared" si="62"/>
        <v>0</v>
      </c>
      <c r="J744" s="18">
        <f t="shared" si="62"/>
        <v>0</v>
      </c>
      <c r="K744" s="18">
        <f t="shared" si="62"/>
        <v>0</v>
      </c>
      <c r="L744" s="18">
        <f t="shared" si="62"/>
        <v>0</v>
      </c>
      <c r="M744" s="18">
        <f t="shared" si="62"/>
        <v>0</v>
      </c>
      <c r="N744" s="18">
        <f t="shared" si="62"/>
        <v>0</v>
      </c>
      <c r="O744" s="18">
        <f t="shared" si="62"/>
        <v>0</v>
      </c>
      <c r="P744" s="18">
        <f t="shared" si="62"/>
        <v>0</v>
      </c>
      <c r="Q744" s="20"/>
      <c r="R744" s="183"/>
    </row>
    <row r="745" spans="1:18" ht="25.5">
      <c r="A745" s="297"/>
      <c r="B745" s="297"/>
      <c r="C745" s="297"/>
      <c r="D745" s="297"/>
      <c r="E745" s="297"/>
      <c r="F745" s="17" t="s">
        <v>1189</v>
      </c>
      <c r="G745" s="18">
        <f t="shared" ref="G745:P745" si="63">SUMIF($F$639:$F$662,"&lt;=20",G$639:G$662)</f>
        <v>34.960560000000001</v>
      </c>
      <c r="H745" s="18">
        <f t="shared" si="63"/>
        <v>34.960560000000001</v>
      </c>
      <c r="I745" s="18">
        <f t="shared" si="63"/>
        <v>34.960560000000001</v>
      </c>
      <c r="J745" s="18">
        <f t="shared" si="63"/>
        <v>34.960560000000001</v>
      </c>
      <c r="K745" s="18">
        <f t="shared" si="63"/>
        <v>34.960560000000001</v>
      </c>
      <c r="L745" s="18">
        <f t="shared" si="63"/>
        <v>34.960560000000001</v>
      </c>
      <c r="M745" s="18">
        <f t="shared" si="63"/>
        <v>34.960560000000001</v>
      </c>
      <c r="N745" s="18">
        <f t="shared" si="63"/>
        <v>34.960560000000001</v>
      </c>
      <c r="O745" s="18">
        <f t="shared" si="63"/>
        <v>34.960560000000001</v>
      </c>
      <c r="P745" s="18">
        <f t="shared" si="63"/>
        <v>34.960560000000001</v>
      </c>
      <c r="Q745" s="20">
        <v>7.86</v>
      </c>
      <c r="R745" s="183"/>
    </row>
    <row r="746" spans="1:18">
      <c r="A746" s="297"/>
      <c r="B746" s="297"/>
      <c r="C746" s="297"/>
      <c r="D746" s="297"/>
      <c r="E746" s="297"/>
      <c r="F746" s="17" t="s">
        <v>180</v>
      </c>
      <c r="G746" s="18">
        <f t="shared" ref="G746:P746" si="64">SUMIFS((G$639:G$662),($E$639:$E$662),"ДУ",($F$639:$F$662),"&lt;=20")</f>
        <v>34.960560000000001</v>
      </c>
      <c r="H746" s="18">
        <f t="shared" si="64"/>
        <v>34.960560000000001</v>
      </c>
      <c r="I746" s="18">
        <f t="shared" si="64"/>
        <v>34.960560000000001</v>
      </c>
      <c r="J746" s="18">
        <f t="shared" si="64"/>
        <v>34.960560000000001</v>
      </c>
      <c r="K746" s="18">
        <f t="shared" si="64"/>
        <v>34.960560000000001</v>
      </c>
      <c r="L746" s="18">
        <f t="shared" si="64"/>
        <v>34.960560000000001</v>
      </c>
      <c r="M746" s="18">
        <f t="shared" si="64"/>
        <v>34.960560000000001</v>
      </c>
      <c r="N746" s="18">
        <f t="shared" si="64"/>
        <v>34.960560000000001</v>
      </c>
      <c r="O746" s="18">
        <f t="shared" si="64"/>
        <v>34.960560000000001</v>
      </c>
      <c r="P746" s="18">
        <f t="shared" si="64"/>
        <v>34.960560000000001</v>
      </c>
      <c r="Q746" s="20"/>
      <c r="R746" s="183"/>
    </row>
    <row r="747" spans="1:18">
      <c r="A747" s="297"/>
      <c r="B747" s="297"/>
      <c r="C747" s="297"/>
      <c r="D747" s="297"/>
      <c r="E747" s="297"/>
      <c r="F747" s="17" t="s">
        <v>43</v>
      </c>
      <c r="G747" s="18">
        <f t="shared" ref="G747:P747" si="65">SUMIFS((G$639:G$656),($E$639:$E$656),"ОП",($F$639:$F$656),"&lt;=20")</f>
        <v>0</v>
      </c>
      <c r="H747" s="18">
        <f t="shared" si="65"/>
        <v>0</v>
      </c>
      <c r="I747" s="18">
        <f t="shared" si="65"/>
        <v>0</v>
      </c>
      <c r="J747" s="18">
        <f t="shared" si="65"/>
        <v>0</v>
      </c>
      <c r="K747" s="18">
        <f t="shared" si="65"/>
        <v>0</v>
      </c>
      <c r="L747" s="18">
        <f t="shared" si="65"/>
        <v>0</v>
      </c>
      <c r="M747" s="18">
        <f t="shared" si="65"/>
        <v>0</v>
      </c>
      <c r="N747" s="18">
        <f t="shared" si="65"/>
        <v>0</v>
      </c>
      <c r="O747" s="18">
        <f t="shared" si="65"/>
        <v>0</v>
      </c>
      <c r="P747" s="18">
        <f t="shared" si="65"/>
        <v>0</v>
      </c>
      <c r="Q747" s="20"/>
      <c r="R747" s="183"/>
    </row>
    <row r="748" spans="1:18">
      <c r="A748" s="297"/>
      <c r="B748" s="297"/>
      <c r="C748" s="297"/>
      <c r="D748" s="297"/>
      <c r="E748" s="297"/>
      <c r="F748" s="17" t="s">
        <v>1190</v>
      </c>
      <c r="G748" s="18">
        <f t="shared" ref="G748:P748" si="66">SUMIF($F$639:$F$662,"&gt;0",G$639:G$662)</f>
        <v>34.960560000000001</v>
      </c>
      <c r="H748" s="18">
        <f t="shared" si="66"/>
        <v>34.960560000000001</v>
      </c>
      <c r="I748" s="18">
        <f t="shared" si="66"/>
        <v>34.960560000000001</v>
      </c>
      <c r="J748" s="18">
        <f t="shared" si="66"/>
        <v>34.960560000000001</v>
      </c>
      <c r="K748" s="18">
        <f t="shared" si="66"/>
        <v>34.960560000000001</v>
      </c>
      <c r="L748" s="18">
        <f t="shared" si="66"/>
        <v>34.960560000000001</v>
      </c>
      <c r="M748" s="18">
        <f t="shared" si="66"/>
        <v>34.960560000000001</v>
      </c>
      <c r="N748" s="18">
        <f t="shared" si="66"/>
        <v>34.960560000000001</v>
      </c>
      <c r="O748" s="18">
        <f t="shared" si="66"/>
        <v>34.960560000000001</v>
      </c>
      <c r="P748" s="18">
        <f t="shared" si="66"/>
        <v>34.960560000000001</v>
      </c>
      <c r="Q748" s="20">
        <v>7.86</v>
      </c>
      <c r="R748" s="183"/>
    </row>
    <row r="749" spans="1:18">
      <c r="A749" s="297"/>
      <c r="B749" s="297"/>
      <c r="C749" s="297"/>
      <c r="D749" s="297"/>
      <c r="E749" s="297"/>
      <c r="F749" s="17" t="s">
        <v>180</v>
      </c>
      <c r="G749" s="18">
        <f t="shared" ref="G749:P749" si="67">SUMIF($E$639:$E$662,"ДУ",G$639:G$662)</f>
        <v>34.960560000000001</v>
      </c>
      <c r="H749" s="18">
        <f t="shared" si="67"/>
        <v>34.960560000000001</v>
      </c>
      <c r="I749" s="18">
        <f t="shared" si="67"/>
        <v>34.960560000000001</v>
      </c>
      <c r="J749" s="18">
        <f t="shared" si="67"/>
        <v>34.960560000000001</v>
      </c>
      <c r="K749" s="18">
        <f t="shared" si="67"/>
        <v>34.960560000000001</v>
      </c>
      <c r="L749" s="18">
        <f t="shared" si="67"/>
        <v>34.960560000000001</v>
      </c>
      <c r="M749" s="18">
        <f t="shared" si="67"/>
        <v>34.960560000000001</v>
      </c>
      <c r="N749" s="18">
        <f t="shared" si="67"/>
        <v>34.960560000000001</v>
      </c>
      <c r="O749" s="18">
        <f t="shared" si="67"/>
        <v>34.960560000000001</v>
      </c>
      <c r="P749" s="18">
        <f t="shared" si="67"/>
        <v>34.960560000000001</v>
      </c>
      <c r="Q749" s="20"/>
      <c r="R749" s="183"/>
    </row>
    <row r="750" spans="1:18">
      <c r="A750" s="297"/>
      <c r="B750" s="297"/>
      <c r="C750" s="297"/>
      <c r="D750" s="297"/>
      <c r="E750" s="297"/>
      <c r="F750" s="17" t="s">
        <v>43</v>
      </c>
      <c r="G750" s="18">
        <f t="shared" ref="G750:P750" si="68">SUMIF($E$639:$E$656,"ОП",G$639:G$656)</f>
        <v>0</v>
      </c>
      <c r="H750" s="18">
        <f t="shared" si="68"/>
        <v>0</v>
      </c>
      <c r="I750" s="18">
        <f t="shared" si="68"/>
        <v>0</v>
      </c>
      <c r="J750" s="18">
        <f t="shared" si="68"/>
        <v>0</v>
      </c>
      <c r="K750" s="18">
        <f t="shared" si="68"/>
        <v>0</v>
      </c>
      <c r="L750" s="18">
        <f t="shared" si="68"/>
        <v>0</v>
      </c>
      <c r="M750" s="18">
        <f t="shared" si="68"/>
        <v>0</v>
      </c>
      <c r="N750" s="18">
        <f t="shared" si="68"/>
        <v>0</v>
      </c>
      <c r="O750" s="18">
        <f t="shared" si="68"/>
        <v>0</v>
      </c>
      <c r="P750" s="18">
        <f t="shared" si="68"/>
        <v>0</v>
      </c>
      <c r="Q750" s="20"/>
      <c r="R750" s="183"/>
    </row>
    <row r="751" spans="1:18">
      <c r="A751" s="297"/>
      <c r="B751" s="297"/>
      <c r="C751" s="297"/>
      <c r="D751" s="297"/>
      <c r="E751" s="297"/>
      <c r="F751" s="17" t="s">
        <v>1191</v>
      </c>
      <c r="G751" s="18">
        <f t="shared" ref="G751:P751" si="69">SUMIF($E$639:$E$656,"ДД",G$639:G$656)</f>
        <v>0</v>
      </c>
      <c r="H751" s="18">
        <f t="shared" si="69"/>
        <v>0</v>
      </c>
      <c r="I751" s="18">
        <f t="shared" si="69"/>
        <v>0</v>
      </c>
      <c r="J751" s="18">
        <f t="shared" si="69"/>
        <v>0</v>
      </c>
      <c r="K751" s="18">
        <f t="shared" si="69"/>
        <v>0</v>
      </c>
      <c r="L751" s="18">
        <f t="shared" si="69"/>
        <v>0</v>
      </c>
      <c r="M751" s="18">
        <f t="shared" si="69"/>
        <v>0</v>
      </c>
      <c r="N751" s="18">
        <f t="shared" si="69"/>
        <v>0</v>
      </c>
      <c r="O751" s="18">
        <f t="shared" si="69"/>
        <v>0</v>
      </c>
      <c r="P751" s="18">
        <f t="shared" si="69"/>
        <v>0</v>
      </c>
      <c r="Q751" s="20"/>
      <c r="R751" s="183"/>
    </row>
    <row r="752" spans="1:18">
      <c r="A752" s="297"/>
      <c r="B752" s="297"/>
      <c r="C752" s="297"/>
      <c r="D752" s="297"/>
      <c r="E752" s="297"/>
      <c r="F752" s="17" t="s">
        <v>61</v>
      </c>
      <c r="G752" s="18">
        <f t="shared" ref="G752:P752" si="70">SUMIF($E$639:$E$656,"ОВБ",G$639:G$656)</f>
        <v>0</v>
      </c>
      <c r="H752" s="18">
        <f t="shared" si="70"/>
        <v>0</v>
      </c>
      <c r="I752" s="18">
        <f t="shared" si="70"/>
        <v>0</v>
      </c>
      <c r="J752" s="18">
        <f t="shared" si="70"/>
        <v>0</v>
      </c>
      <c r="K752" s="18">
        <f t="shared" si="70"/>
        <v>0</v>
      </c>
      <c r="L752" s="18">
        <f t="shared" si="70"/>
        <v>0</v>
      </c>
      <c r="M752" s="18">
        <f t="shared" si="70"/>
        <v>0</v>
      </c>
      <c r="N752" s="18">
        <f t="shared" si="70"/>
        <v>0</v>
      </c>
      <c r="O752" s="18">
        <f t="shared" si="70"/>
        <v>0</v>
      </c>
      <c r="P752" s="18">
        <f t="shared" si="70"/>
        <v>0</v>
      </c>
      <c r="Q752" s="20"/>
      <c r="R752" s="183"/>
    </row>
    <row r="753" spans="1:19" ht="25.5">
      <c r="A753" s="297" t="s">
        <v>1196</v>
      </c>
      <c r="B753" s="297"/>
      <c r="C753" s="297"/>
      <c r="D753" s="297"/>
      <c r="E753" s="297"/>
      <c r="F753" s="17" t="s">
        <v>1188</v>
      </c>
      <c r="G753" s="18">
        <f t="shared" ref="G753:P753" si="71">SUMIF($F$664:$F$697,"&lt;=5",G664:G697)</f>
        <v>0</v>
      </c>
      <c r="H753" s="18">
        <f t="shared" si="71"/>
        <v>0</v>
      </c>
      <c r="I753" s="18">
        <f t="shared" si="71"/>
        <v>0</v>
      </c>
      <c r="J753" s="18">
        <f t="shared" si="71"/>
        <v>0</v>
      </c>
      <c r="K753" s="18">
        <f t="shared" si="71"/>
        <v>0</v>
      </c>
      <c r="L753" s="18">
        <f t="shared" si="71"/>
        <v>0</v>
      </c>
      <c r="M753" s="18">
        <f t="shared" si="71"/>
        <v>0</v>
      </c>
      <c r="N753" s="18">
        <f t="shared" si="71"/>
        <v>0</v>
      </c>
      <c r="O753" s="18">
        <f t="shared" si="71"/>
        <v>0</v>
      </c>
      <c r="P753" s="18">
        <f t="shared" si="71"/>
        <v>0</v>
      </c>
      <c r="Q753" s="18">
        <v>0</v>
      </c>
      <c r="R753" s="183"/>
    </row>
    <row r="754" spans="1:19">
      <c r="A754" s="297"/>
      <c r="B754" s="297"/>
      <c r="C754" s="297"/>
      <c r="D754" s="297"/>
      <c r="E754" s="297"/>
      <c r="F754" s="17" t="s">
        <v>180</v>
      </c>
      <c r="G754" s="20">
        <f t="shared" ref="G754:P754" si="72">SUMIFS(G664:G697,$E$664:$E$697,"ДУ",$F$664:$F$697,"&lt;=5")</f>
        <v>0</v>
      </c>
      <c r="H754" s="20">
        <f t="shared" si="72"/>
        <v>0</v>
      </c>
      <c r="I754" s="20">
        <f t="shared" si="72"/>
        <v>0</v>
      </c>
      <c r="J754" s="20">
        <f t="shared" si="72"/>
        <v>0</v>
      </c>
      <c r="K754" s="20">
        <f t="shared" si="72"/>
        <v>0</v>
      </c>
      <c r="L754" s="20">
        <f t="shared" si="72"/>
        <v>0</v>
      </c>
      <c r="M754" s="20">
        <f t="shared" si="72"/>
        <v>0</v>
      </c>
      <c r="N754" s="20">
        <f t="shared" si="72"/>
        <v>0</v>
      </c>
      <c r="O754" s="20">
        <f t="shared" si="72"/>
        <v>0</v>
      </c>
      <c r="P754" s="20">
        <f t="shared" si="72"/>
        <v>0</v>
      </c>
      <c r="Q754" s="20"/>
      <c r="R754" s="183"/>
    </row>
    <row r="755" spans="1:19">
      <c r="A755" s="297"/>
      <c r="B755" s="297"/>
      <c r="C755" s="297"/>
      <c r="D755" s="297"/>
      <c r="E755" s="297"/>
      <c r="F755" s="17" t="s">
        <v>43</v>
      </c>
      <c r="G755" s="20">
        <f t="shared" ref="G755:P755" si="73">SUMIFS(G664:G697,$E$664:$E$697,"ОП",$F$664:$F$697,"&lt;=5")</f>
        <v>0</v>
      </c>
      <c r="H755" s="20">
        <f t="shared" si="73"/>
        <v>0</v>
      </c>
      <c r="I755" s="20">
        <f t="shared" si="73"/>
        <v>0</v>
      </c>
      <c r="J755" s="20">
        <f t="shared" si="73"/>
        <v>0</v>
      </c>
      <c r="K755" s="20">
        <f t="shared" si="73"/>
        <v>0</v>
      </c>
      <c r="L755" s="20">
        <f t="shared" si="73"/>
        <v>0</v>
      </c>
      <c r="M755" s="20">
        <f t="shared" si="73"/>
        <v>0</v>
      </c>
      <c r="N755" s="20">
        <f t="shared" si="73"/>
        <v>0</v>
      </c>
      <c r="O755" s="20">
        <f t="shared" si="73"/>
        <v>0</v>
      </c>
      <c r="P755" s="20">
        <f t="shared" si="73"/>
        <v>0</v>
      </c>
      <c r="Q755" s="20"/>
      <c r="R755" s="183"/>
    </row>
    <row r="756" spans="1:19" ht="25.5">
      <c r="A756" s="297"/>
      <c r="B756" s="297"/>
      <c r="C756" s="297"/>
      <c r="D756" s="297"/>
      <c r="E756" s="297"/>
      <c r="F756" s="17" t="s">
        <v>1189</v>
      </c>
      <c r="G756" s="20">
        <f t="shared" ref="G756:P756" si="74">SUMIF($F$664:$F$697,"&lt;=20",G664:G697)</f>
        <v>0</v>
      </c>
      <c r="H756" s="20">
        <f t="shared" si="74"/>
        <v>0</v>
      </c>
      <c r="I756" s="20">
        <f t="shared" si="74"/>
        <v>0</v>
      </c>
      <c r="J756" s="20">
        <f t="shared" si="74"/>
        <v>0.08</v>
      </c>
      <c r="K756" s="20">
        <f t="shared" si="74"/>
        <v>21.389600000000002</v>
      </c>
      <c r="L756" s="20">
        <f t="shared" si="74"/>
        <v>21.389600000000002</v>
      </c>
      <c r="M756" s="20">
        <f t="shared" si="74"/>
        <v>21.389600000000002</v>
      </c>
      <c r="N756" s="20">
        <f t="shared" si="74"/>
        <v>21.389600000000002</v>
      </c>
      <c r="O756" s="20">
        <f t="shared" si="74"/>
        <v>21.389600000000002</v>
      </c>
      <c r="P756" s="20">
        <f t="shared" si="74"/>
        <v>21.389600000000002</v>
      </c>
      <c r="Q756" s="20">
        <v>6.61</v>
      </c>
      <c r="R756" s="183"/>
    </row>
    <row r="757" spans="1:19">
      <c r="A757" s="297"/>
      <c r="B757" s="297"/>
      <c r="C757" s="297"/>
      <c r="D757" s="297"/>
      <c r="E757" s="297"/>
      <c r="F757" s="17" t="s">
        <v>180</v>
      </c>
      <c r="G757" s="20">
        <f t="shared" ref="G757:P757" si="75">SUMIFS(G664:G697,$E$664:$E$697,"ДУ",$F$664:$F$697,"&lt;=20")</f>
        <v>0</v>
      </c>
      <c r="H757" s="20">
        <f t="shared" si="75"/>
        <v>0</v>
      </c>
      <c r="I757" s="20">
        <f t="shared" si="75"/>
        <v>0</v>
      </c>
      <c r="J757" s="20">
        <f t="shared" si="75"/>
        <v>0</v>
      </c>
      <c r="K757" s="20">
        <f t="shared" si="75"/>
        <v>19.459600000000002</v>
      </c>
      <c r="L757" s="20">
        <f t="shared" si="75"/>
        <v>19.459600000000002</v>
      </c>
      <c r="M757" s="20">
        <f t="shared" si="75"/>
        <v>19.459600000000002</v>
      </c>
      <c r="N757" s="20">
        <f t="shared" si="75"/>
        <v>19.459600000000002</v>
      </c>
      <c r="O757" s="20">
        <f t="shared" si="75"/>
        <v>19.459600000000002</v>
      </c>
      <c r="P757" s="20">
        <f t="shared" si="75"/>
        <v>19.459600000000002</v>
      </c>
      <c r="Q757" s="20"/>
      <c r="R757" s="183"/>
    </row>
    <row r="758" spans="1:19">
      <c r="A758" s="297"/>
      <c r="B758" s="297"/>
      <c r="C758" s="297"/>
      <c r="D758" s="297"/>
      <c r="E758" s="297"/>
      <c r="F758" s="17" t="s">
        <v>43</v>
      </c>
      <c r="G758" s="20">
        <f t="shared" ref="G758:P758" si="76">SUMIFS(G664:G697,$E$664:$E$697,"ОП",$F$664:$F$697,"&lt;=20")</f>
        <v>0</v>
      </c>
      <c r="H758" s="20">
        <f t="shared" si="76"/>
        <v>0</v>
      </c>
      <c r="I758" s="20">
        <f t="shared" si="76"/>
        <v>0</v>
      </c>
      <c r="J758" s="20">
        <f t="shared" si="76"/>
        <v>0.08</v>
      </c>
      <c r="K758" s="20">
        <f t="shared" si="76"/>
        <v>1.9300000000000002</v>
      </c>
      <c r="L758" s="20">
        <f t="shared" si="76"/>
        <v>1.9300000000000002</v>
      </c>
      <c r="M758" s="20">
        <f t="shared" si="76"/>
        <v>1.9300000000000002</v>
      </c>
      <c r="N758" s="20">
        <f t="shared" si="76"/>
        <v>1.9300000000000002</v>
      </c>
      <c r="O758" s="20">
        <f t="shared" si="76"/>
        <v>1.9300000000000002</v>
      </c>
      <c r="P758" s="20">
        <f t="shared" si="76"/>
        <v>1.9300000000000002</v>
      </c>
      <c r="Q758" s="20"/>
      <c r="R758" s="183"/>
    </row>
    <row r="759" spans="1:19">
      <c r="A759" s="297"/>
      <c r="B759" s="297"/>
      <c r="C759" s="297"/>
      <c r="D759" s="297"/>
      <c r="E759" s="297"/>
      <c r="F759" s="17" t="s">
        <v>1190</v>
      </c>
      <c r="G759" s="20">
        <f t="shared" ref="G759:P759" si="77">SUMIF($F$664:$F$697,"&lt;=60",G664:G697)</f>
        <v>0</v>
      </c>
      <c r="H759" s="20">
        <f t="shared" si="77"/>
        <v>0</v>
      </c>
      <c r="I759" s="20">
        <f t="shared" si="77"/>
        <v>0</v>
      </c>
      <c r="J759" s="20">
        <f t="shared" si="77"/>
        <v>0.08</v>
      </c>
      <c r="K759" s="20">
        <f t="shared" si="77"/>
        <v>21.389600000000002</v>
      </c>
      <c r="L759" s="20">
        <f t="shared" si="77"/>
        <v>21.389600000000002</v>
      </c>
      <c r="M759" s="20">
        <f t="shared" si="77"/>
        <v>24.829599999999999</v>
      </c>
      <c r="N759" s="20">
        <f t="shared" si="77"/>
        <v>51.852960000000003</v>
      </c>
      <c r="O759" s="20">
        <f t="shared" si="77"/>
        <v>51.852960000000003</v>
      </c>
      <c r="P759" s="20">
        <f t="shared" si="77"/>
        <v>51.852960000000003</v>
      </c>
      <c r="Q759" s="20">
        <v>8.7100000000000009</v>
      </c>
      <c r="R759" s="183"/>
    </row>
    <row r="760" spans="1:19">
      <c r="A760" s="297"/>
      <c r="B760" s="297"/>
      <c r="C760" s="297"/>
      <c r="D760" s="297"/>
      <c r="E760" s="297"/>
      <c r="F760" s="17" t="s">
        <v>180</v>
      </c>
      <c r="G760" s="20">
        <f t="shared" ref="G760:P760" si="78">SUMIFS(G664:G697,$E$664:$E$697,"ДУ",$F$664:$F$697,"&lt;=60")</f>
        <v>0</v>
      </c>
      <c r="H760" s="20">
        <f t="shared" si="78"/>
        <v>0</v>
      </c>
      <c r="I760" s="20">
        <f t="shared" si="78"/>
        <v>0</v>
      </c>
      <c r="J760" s="20">
        <f t="shared" si="78"/>
        <v>0</v>
      </c>
      <c r="K760" s="20">
        <f t="shared" si="78"/>
        <v>19.459600000000002</v>
      </c>
      <c r="L760" s="20">
        <f t="shared" si="78"/>
        <v>19.459600000000002</v>
      </c>
      <c r="M760" s="20">
        <f t="shared" si="78"/>
        <v>19.459600000000002</v>
      </c>
      <c r="N760" s="20">
        <f t="shared" si="78"/>
        <v>19.459600000000002</v>
      </c>
      <c r="O760" s="20">
        <f t="shared" si="78"/>
        <v>19.459600000000002</v>
      </c>
      <c r="P760" s="20">
        <f t="shared" si="78"/>
        <v>19.459600000000002</v>
      </c>
      <c r="Q760" s="20"/>
      <c r="R760" s="183"/>
    </row>
    <row r="761" spans="1:19">
      <c r="A761" s="297"/>
      <c r="B761" s="297"/>
      <c r="C761" s="297"/>
      <c r="D761" s="297"/>
      <c r="E761" s="297"/>
      <c r="F761" s="17" t="s">
        <v>43</v>
      </c>
      <c r="G761" s="20">
        <f t="shared" ref="G761:P761" si="79">SUMIFS(G664:G697,$E$664:$E$697,"ОП",$F$664:$F$697,"&lt;=60")</f>
        <v>0</v>
      </c>
      <c r="H761" s="20">
        <f t="shared" si="79"/>
        <v>0</v>
      </c>
      <c r="I761" s="20">
        <f t="shared" si="79"/>
        <v>0</v>
      </c>
      <c r="J761" s="20">
        <f t="shared" si="79"/>
        <v>0.08</v>
      </c>
      <c r="K761" s="20">
        <f t="shared" si="79"/>
        <v>1.9300000000000002</v>
      </c>
      <c r="L761" s="20">
        <f t="shared" si="79"/>
        <v>1.9300000000000002</v>
      </c>
      <c r="M761" s="20">
        <f t="shared" si="79"/>
        <v>1.9300000000000002</v>
      </c>
      <c r="N761" s="20">
        <f t="shared" si="79"/>
        <v>1.9300000000000002</v>
      </c>
      <c r="O761" s="20">
        <f t="shared" si="79"/>
        <v>1.9300000000000002</v>
      </c>
      <c r="P761" s="20">
        <f t="shared" si="79"/>
        <v>1.9300000000000002</v>
      </c>
      <c r="Q761" s="20"/>
      <c r="R761" s="183"/>
    </row>
    <row r="762" spans="1:19">
      <c r="A762" s="297"/>
      <c r="B762" s="297"/>
      <c r="C762" s="297"/>
      <c r="D762" s="297"/>
      <c r="E762" s="297"/>
      <c r="F762" s="17" t="s">
        <v>1191</v>
      </c>
      <c r="G762" s="20">
        <f t="shared" ref="G762:P762" si="80">SUMIFS(G664:G697,$E$664:$E$697,"ДД",$F$664:$F$697,"&lt;=60")</f>
        <v>0</v>
      </c>
      <c r="H762" s="20">
        <f t="shared" si="80"/>
        <v>0</v>
      </c>
      <c r="I762" s="20">
        <f t="shared" si="80"/>
        <v>0</v>
      </c>
      <c r="J762" s="20">
        <f t="shared" si="80"/>
        <v>0</v>
      </c>
      <c r="K762" s="20">
        <f t="shared" si="80"/>
        <v>0</v>
      </c>
      <c r="L762" s="20">
        <f t="shared" si="80"/>
        <v>0</v>
      </c>
      <c r="M762" s="20">
        <f t="shared" si="80"/>
        <v>0</v>
      </c>
      <c r="N762" s="20">
        <f t="shared" si="80"/>
        <v>0</v>
      </c>
      <c r="O762" s="20">
        <f t="shared" si="80"/>
        <v>0</v>
      </c>
      <c r="P762" s="20">
        <f t="shared" si="80"/>
        <v>0</v>
      </c>
      <c r="Q762" s="20"/>
      <c r="R762" s="183"/>
    </row>
    <row r="763" spans="1:19">
      <c r="A763" s="297"/>
      <c r="B763" s="297"/>
      <c r="C763" s="297"/>
      <c r="D763" s="297"/>
      <c r="E763" s="297"/>
      <c r="F763" s="17" t="s">
        <v>61</v>
      </c>
      <c r="G763" s="20">
        <f t="shared" ref="G763:P763" si="81">SUMIFS(G664:G697,$E$664:$E$697,"ОВБ",$F$664:$F$697,"&lt;=60")</f>
        <v>0</v>
      </c>
      <c r="H763" s="20">
        <f t="shared" si="81"/>
        <v>0</v>
      </c>
      <c r="I763" s="20">
        <f t="shared" si="81"/>
        <v>0</v>
      </c>
      <c r="J763" s="20">
        <f t="shared" si="81"/>
        <v>0</v>
      </c>
      <c r="K763" s="20">
        <f t="shared" si="81"/>
        <v>0</v>
      </c>
      <c r="L763" s="20">
        <f t="shared" si="81"/>
        <v>0</v>
      </c>
      <c r="M763" s="20">
        <f t="shared" si="81"/>
        <v>3.44</v>
      </c>
      <c r="N763" s="20">
        <f t="shared" si="81"/>
        <v>30.463360000000002</v>
      </c>
      <c r="O763" s="20">
        <f t="shared" si="81"/>
        <v>30.463360000000002</v>
      </c>
      <c r="P763" s="20">
        <f t="shared" si="81"/>
        <v>30.463360000000002</v>
      </c>
      <c r="Q763" s="20"/>
      <c r="R763" s="183"/>
    </row>
    <row r="764" spans="1:19" ht="25.5" customHeight="1">
      <c r="A764" s="300" t="s">
        <v>1197</v>
      </c>
      <c r="B764" s="301"/>
      <c r="C764" s="301"/>
      <c r="D764" s="301"/>
      <c r="E764" s="301"/>
      <c r="F764" s="301"/>
      <c r="G764" s="302"/>
      <c r="H764" s="302"/>
      <c r="I764" s="302"/>
      <c r="J764" s="302"/>
      <c r="K764" s="302"/>
      <c r="L764" s="302"/>
      <c r="M764" s="302"/>
      <c r="N764" s="302"/>
      <c r="O764" s="302"/>
      <c r="P764" s="302"/>
      <c r="Q764" s="301"/>
      <c r="R764" s="303"/>
    </row>
    <row r="765" spans="1:19" ht="25.5">
      <c r="A765" s="19">
        <f>A697+1</f>
        <v>671</v>
      </c>
      <c r="B765" s="32" t="s">
        <v>1198</v>
      </c>
      <c r="C765" s="133" t="s">
        <v>1199</v>
      </c>
      <c r="D765" s="53" t="s">
        <v>1200</v>
      </c>
      <c r="E765" s="53" t="s">
        <v>180</v>
      </c>
      <c r="F765" s="53">
        <v>5</v>
      </c>
      <c r="G765" s="54">
        <v>0.62</v>
      </c>
      <c r="H765" s="54">
        <v>0.62</v>
      </c>
      <c r="I765" s="54">
        <v>0.62</v>
      </c>
      <c r="J765" s="54">
        <v>0.62</v>
      </c>
      <c r="K765" s="54">
        <v>0.62</v>
      </c>
      <c r="L765" s="54">
        <v>0.62</v>
      </c>
      <c r="M765" s="54">
        <v>0.62</v>
      </c>
      <c r="N765" s="54">
        <v>0.62</v>
      </c>
      <c r="O765" s="54">
        <v>0.62</v>
      </c>
      <c r="P765" s="54">
        <v>0.62</v>
      </c>
      <c r="Q765" s="186">
        <v>0</v>
      </c>
      <c r="R765" s="183" t="s">
        <v>1201</v>
      </c>
    </row>
    <row r="766" spans="1:19" ht="25.5">
      <c r="A766" s="19">
        <f t="shared" ref="A766:A795" si="82">A765+1</f>
        <v>672</v>
      </c>
      <c r="B766" s="32" t="s">
        <v>1198</v>
      </c>
      <c r="C766" s="53" t="s">
        <v>1199</v>
      </c>
      <c r="D766" s="133" t="s">
        <v>1202</v>
      </c>
      <c r="E766" s="53" t="s">
        <v>180</v>
      </c>
      <c r="F766" s="53">
        <v>5</v>
      </c>
      <c r="G766" s="54">
        <v>0.86</v>
      </c>
      <c r="H766" s="54">
        <v>0.86</v>
      </c>
      <c r="I766" s="54">
        <v>0.86</v>
      </c>
      <c r="J766" s="54">
        <v>0.86</v>
      </c>
      <c r="K766" s="54">
        <v>0.86</v>
      </c>
      <c r="L766" s="54">
        <v>0.86</v>
      </c>
      <c r="M766" s="54">
        <v>0.86</v>
      </c>
      <c r="N766" s="54">
        <v>0.86</v>
      </c>
      <c r="O766" s="54">
        <v>0.86</v>
      </c>
      <c r="P766" s="54">
        <v>0.86</v>
      </c>
      <c r="Q766" s="186">
        <v>100</v>
      </c>
      <c r="R766" s="183" t="s">
        <v>1201</v>
      </c>
    </row>
    <row r="767" spans="1:19" ht="51">
      <c r="A767" s="19">
        <f t="shared" si="82"/>
        <v>673</v>
      </c>
      <c r="B767" s="32" t="s">
        <v>1203</v>
      </c>
      <c r="C767" s="53" t="s">
        <v>1204</v>
      </c>
      <c r="D767" s="187" t="s">
        <v>1205</v>
      </c>
      <c r="E767" s="133" t="s">
        <v>43</v>
      </c>
      <c r="F767" s="53">
        <v>60</v>
      </c>
      <c r="G767" s="79">
        <v>1.5</v>
      </c>
      <c r="H767" s="54">
        <v>1.5</v>
      </c>
      <c r="I767" s="79">
        <v>1.5</v>
      </c>
      <c r="J767" s="54">
        <v>1.5</v>
      </c>
      <c r="K767" s="79">
        <v>1.5</v>
      </c>
      <c r="L767" s="54">
        <v>1.5</v>
      </c>
      <c r="M767" s="79">
        <v>1.5</v>
      </c>
      <c r="N767" s="54">
        <v>1.5</v>
      </c>
      <c r="O767" s="79">
        <v>1.5</v>
      </c>
      <c r="P767" s="54">
        <v>1.5</v>
      </c>
      <c r="Q767" s="186">
        <v>0</v>
      </c>
      <c r="R767" s="183" t="s">
        <v>1206</v>
      </c>
      <c r="S767" s="2"/>
    </row>
    <row r="768" spans="1:19" ht="25.5">
      <c r="A768" s="19">
        <f t="shared" si="82"/>
        <v>674</v>
      </c>
      <c r="B768" s="32" t="s">
        <v>1207</v>
      </c>
      <c r="C768" s="133" t="s">
        <v>1208</v>
      </c>
      <c r="D768" s="53" t="s">
        <v>1209</v>
      </c>
      <c r="E768" s="53" t="s">
        <v>180</v>
      </c>
      <c r="F768" s="53">
        <v>5</v>
      </c>
      <c r="G768" s="54">
        <v>1.01</v>
      </c>
      <c r="H768" s="54">
        <v>1.01</v>
      </c>
      <c r="I768" s="54">
        <v>1.01</v>
      </c>
      <c r="J768" s="54">
        <v>1.01</v>
      </c>
      <c r="K768" s="54">
        <v>1.01</v>
      </c>
      <c r="L768" s="54">
        <v>1.01</v>
      </c>
      <c r="M768" s="54">
        <v>1.01</v>
      </c>
      <c r="N768" s="54">
        <v>1.01</v>
      </c>
      <c r="O768" s="54">
        <v>1.01</v>
      </c>
      <c r="P768" s="54">
        <v>1.01</v>
      </c>
      <c r="Q768" s="186">
        <v>0</v>
      </c>
      <c r="R768" s="183" t="s">
        <v>1201</v>
      </c>
    </row>
    <row r="769" spans="1:18" ht="25.5">
      <c r="A769" s="19">
        <f t="shared" si="82"/>
        <v>675</v>
      </c>
      <c r="B769" s="32" t="s">
        <v>1203</v>
      </c>
      <c r="C769" s="53" t="s">
        <v>1208</v>
      </c>
      <c r="D769" s="133" t="s">
        <v>1210</v>
      </c>
      <c r="E769" s="53" t="s">
        <v>180</v>
      </c>
      <c r="F769" s="53">
        <v>5</v>
      </c>
      <c r="G769" s="54">
        <v>1.01</v>
      </c>
      <c r="H769" s="54">
        <v>1.01</v>
      </c>
      <c r="I769" s="54">
        <v>1.01</v>
      </c>
      <c r="J769" s="54">
        <v>1.01</v>
      </c>
      <c r="K769" s="54">
        <v>1.01</v>
      </c>
      <c r="L769" s="54">
        <v>1.01</v>
      </c>
      <c r="M769" s="54">
        <v>1.01</v>
      </c>
      <c r="N769" s="54">
        <v>1.01</v>
      </c>
      <c r="O769" s="54">
        <v>1.01</v>
      </c>
      <c r="P769" s="54">
        <v>1.01</v>
      </c>
      <c r="Q769" s="186">
        <v>0</v>
      </c>
      <c r="R769" s="183" t="s">
        <v>1201</v>
      </c>
    </row>
    <row r="770" spans="1:18" ht="25.5">
      <c r="A770" s="19">
        <f t="shared" si="82"/>
        <v>676</v>
      </c>
      <c r="B770" s="32" t="s">
        <v>1211</v>
      </c>
      <c r="C770" s="133" t="s">
        <v>1208</v>
      </c>
      <c r="D770" s="53" t="s">
        <v>1212</v>
      </c>
      <c r="E770" s="53" t="s">
        <v>180</v>
      </c>
      <c r="F770" s="53">
        <v>5</v>
      </c>
      <c r="G770" s="54">
        <v>0.05</v>
      </c>
      <c r="H770" s="54">
        <v>0.05</v>
      </c>
      <c r="I770" s="54">
        <v>0.05</v>
      </c>
      <c r="J770" s="54">
        <v>0.05</v>
      </c>
      <c r="K770" s="54">
        <v>0.05</v>
      </c>
      <c r="L770" s="54">
        <v>0.05</v>
      </c>
      <c r="M770" s="54">
        <v>0.05</v>
      </c>
      <c r="N770" s="54">
        <v>0.05</v>
      </c>
      <c r="O770" s="54">
        <v>0.05</v>
      </c>
      <c r="P770" s="54">
        <v>0.05</v>
      </c>
      <c r="Q770" s="186">
        <v>0</v>
      </c>
      <c r="R770" s="183" t="s">
        <v>1201</v>
      </c>
    </row>
    <row r="771" spans="1:18" ht="25.5">
      <c r="A771" s="19">
        <f t="shared" si="82"/>
        <v>677</v>
      </c>
      <c r="B771" s="32" t="s">
        <v>1211</v>
      </c>
      <c r="C771" s="53" t="s">
        <v>1208</v>
      </c>
      <c r="D771" s="133" t="s">
        <v>1213</v>
      </c>
      <c r="E771" s="53" t="s">
        <v>180</v>
      </c>
      <c r="F771" s="53">
        <v>5</v>
      </c>
      <c r="G771" s="54">
        <v>0.01</v>
      </c>
      <c r="H771" s="54">
        <v>0.01</v>
      </c>
      <c r="I771" s="54">
        <v>0.01</v>
      </c>
      <c r="J771" s="54">
        <v>0.01</v>
      </c>
      <c r="K771" s="54">
        <v>0.01</v>
      </c>
      <c r="L771" s="54">
        <v>0.01</v>
      </c>
      <c r="M771" s="54">
        <v>0.01</v>
      </c>
      <c r="N771" s="54">
        <v>0.01</v>
      </c>
      <c r="O771" s="54">
        <v>0.01</v>
      </c>
      <c r="P771" s="54">
        <v>0.01</v>
      </c>
      <c r="Q771" s="186">
        <v>0</v>
      </c>
      <c r="R771" s="183" t="s">
        <v>1201</v>
      </c>
    </row>
    <row r="772" spans="1:18" ht="25.5">
      <c r="A772" s="19">
        <f t="shared" si="82"/>
        <v>678</v>
      </c>
      <c r="B772" s="32" t="s">
        <v>1214</v>
      </c>
      <c r="C772" s="133" t="s">
        <v>1208</v>
      </c>
      <c r="D772" s="53" t="s">
        <v>1215</v>
      </c>
      <c r="E772" s="53" t="s">
        <v>180</v>
      </c>
      <c r="F772" s="53">
        <v>5</v>
      </c>
      <c r="G772" s="54">
        <v>0.1</v>
      </c>
      <c r="H772" s="54">
        <v>0.1</v>
      </c>
      <c r="I772" s="54">
        <v>0.1</v>
      </c>
      <c r="J772" s="54">
        <v>0.1</v>
      </c>
      <c r="K772" s="54">
        <v>0.1</v>
      </c>
      <c r="L772" s="54">
        <v>0.1</v>
      </c>
      <c r="M772" s="54">
        <v>0.1</v>
      </c>
      <c r="N772" s="54">
        <v>0.1</v>
      </c>
      <c r="O772" s="54">
        <v>0.1</v>
      </c>
      <c r="P772" s="54">
        <v>0.1</v>
      </c>
      <c r="Q772" s="186">
        <v>0</v>
      </c>
      <c r="R772" s="183" t="s">
        <v>1201</v>
      </c>
    </row>
    <row r="773" spans="1:18" ht="25.5">
      <c r="A773" s="19">
        <f t="shared" si="82"/>
        <v>679</v>
      </c>
      <c r="B773" s="32" t="s">
        <v>1216</v>
      </c>
      <c r="C773" s="53" t="s">
        <v>1208</v>
      </c>
      <c r="D773" s="133" t="s">
        <v>1217</v>
      </c>
      <c r="E773" s="53" t="s">
        <v>180</v>
      </c>
      <c r="F773" s="53">
        <v>5</v>
      </c>
      <c r="G773" s="54">
        <v>0.05</v>
      </c>
      <c r="H773" s="54">
        <v>0.05</v>
      </c>
      <c r="I773" s="54">
        <v>0.05</v>
      </c>
      <c r="J773" s="54">
        <v>0.05</v>
      </c>
      <c r="K773" s="54">
        <v>0.05</v>
      </c>
      <c r="L773" s="54">
        <v>0.05</v>
      </c>
      <c r="M773" s="54">
        <v>0.05</v>
      </c>
      <c r="N773" s="54">
        <v>0.05</v>
      </c>
      <c r="O773" s="54">
        <v>0.05</v>
      </c>
      <c r="P773" s="54">
        <v>0.05</v>
      </c>
      <c r="Q773" s="186">
        <v>0</v>
      </c>
      <c r="R773" s="183" t="s">
        <v>1201</v>
      </c>
    </row>
    <row r="774" spans="1:18" ht="25.5">
      <c r="A774" s="19">
        <f t="shared" si="82"/>
        <v>680</v>
      </c>
      <c r="B774" s="32" t="s">
        <v>1216</v>
      </c>
      <c r="C774" s="133" t="s">
        <v>1208</v>
      </c>
      <c r="D774" s="53" t="s">
        <v>1218</v>
      </c>
      <c r="E774" s="53" t="s">
        <v>180</v>
      </c>
      <c r="F774" s="53">
        <v>5</v>
      </c>
      <c r="G774" s="54">
        <v>0.15</v>
      </c>
      <c r="H774" s="54">
        <v>0.15</v>
      </c>
      <c r="I774" s="54">
        <v>0.15</v>
      </c>
      <c r="J774" s="54">
        <v>0.15</v>
      </c>
      <c r="K774" s="54">
        <v>0.15</v>
      </c>
      <c r="L774" s="54">
        <v>0.15</v>
      </c>
      <c r="M774" s="54">
        <v>0.15</v>
      </c>
      <c r="N774" s="54">
        <v>0.15</v>
      </c>
      <c r="O774" s="54">
        <v>0.15</v>
      </c>
      <c r="P774" s="54">
        <v>0.15</v>
      </c>
      <c r="Q774" s="186">
        <v>0</v>
      </c>
      <c r="R774" s="183" t="s">
        <v>1201</v>
      </c>
    </row>
    <row r="775" spans="1:18" ht="25.5">
      <c r="A775" s="19">
        <f t="shared" si="82"/>
        <v>681</v>
      </c>
      <c r="B775" s="32" t="s">
        <v>1211</v>
      </c>
      <c r="C775" s="53" t="s">
        <v>1208</v>
      </c>
      <c r="D775" s="133" t="s">
        <v>1219</v>
      </c>
      <c r="E775" s="53" t="s">
        <v>180</v>
      </c>
      <c r="F775" s="53">
        <v>5</v>
      </c>
      <c r="G775" s="54">
        <v>0.03</v>
      </c>
      <c r="H775" s="54">
        <v>0.03</v>
      </c>
      <c r="I775" s="54">
        <v>0.03</v>
      </c>
      <c r="J775" s="54">
        <v>0.03</v>
      </c>
      <c r="K775" s="54">
        <v>0.03</v>
      </c>
      <c r="L775" s="54">
        <v>0.03</v>
      </c>
      <c r="M775" s="54">
        <v>0.03</v>
      </c>
      <c r="N775" s="54">
        <v>0.03</v>
      </c>
      <c r="O775" s="54">
        <v>0.03</v>
      </c>
      <c r="P775" s="54">
        <v>0.03</v>
      </c>
      <c r="Q775" s="186">
        <v>0</v>
      </c>
      <c r="R775" s="183" t="s">
        <v>1201</v>
      </c>
    </row>
    <row r="776" spans="1:18" ht="25.5">
      <c r="A776" s="19">
        <f t="shared" si="82"/>
        <v>682</v>
      </c>
      <c r="B776" s="32" t="s">
        <v>1220</v>
      </c>
      <c r="C776" s="133" t="s">
        <v>1221</v>
      </c>
      <c r="D776" s="53" t="s">
        <v>1222</v>
      </c>
      <c r="E776" s="53" t="s">
        <v>180</v>
      </c>
      <c r="F776" s="53">
        <v>5</v>
      </c>
      <c r="G776" s="54"/>
      <c r="H776" s="54">
        <v>1.4</v>
      </c>
      <c r="I776" s="54">
        <v>1.4</v>
      </c>
      <c r="J776" s="54">
        <v>1.4</v>
      </c>
      <c r="K776" s="54">
        <v>1.4</v>
      </c>
      <c r="L776" s="54">
        <v>1.4</v>
      </c>
      <c r="M776" s="54">
        <v>1.4</v>
      </c>
      <c r="N776" s="54">
        <v>1.4</v>
      </c>
      <c r="O776" s="54">
        <v>1.4</v>
      </c>
      <c r="P776" s="54">
        <v>1.4</v>
      </c>
      <c r="Q776" s="186">
        <v>0</v>
      </c>
      <c r="R776" s="183" t="s">
        <v>1201</v>
      </c>
    </row>
    <row r="777" spans="1:18" ht="25.5">
      <c r="A777" s="19">
        <f t="shared" si="82"/>
        <v>683</v>
      </c>
      <c r="B777" s="32" t="s">
        <v>1223</v>
      </c>
      <c r="C777" s="53" t="s">
        <v>1221</v>
      </c>
      <c r="D777" s="133" t="s">
        <v>1224</v>
      </c>
      <c r="E777" s="53" t="s">
        <v>180</v>
      </c>
      <c r="F777" s="53">
        <v>5</v>
      </c>
      <c r="G777" s="54"/>
      <c r="H777" s="54">
        <v>0.91</v>
      </c>
      <c r="I777" s="54">
        <v>0.91</v>
      </c>
      <c r="J777" s="54">
        <v>0.91</v>
      </c>
      <c r="K777" s="54">
        <v>0.91</v>
      </c>
      <c r="L777" s="54">
        <v>0.91</v>
      </c>
      <c r="M777" s="54">
        <v>0.91</v>
      </c>
      <c r="N777" s="54">
        <v>0.91</v>
      </c>
      <c r="O777" s="54">
        <v>0.91</v>
      </c>
      <c r="P777" s="54">
        <v>0.91</v>
      </c>
      <c r="Q777" s="186">
        <v>0</v>
      </c>
      <c r="R777" s="183" t="s">
        <v>1201</v>
      </c>
    </row>
    <row r="778" spans="1:18" ht="25.5">
      <c r="A778" s="19">
        <f t="shared" si="82"/>
        <v>684</v>
      </c>
      <c r="B778" s="32" t="s">
        <v>1225</v>
      </c>
      <c r="C778" s="133" t="s">
        <v>1221</v>
      </c>
      <c r="D778" s="53" t="s">
        <v>1226</v>
      </c>
      <c r="E778" s="53" t="s">
        <v>180</v>
      </c>
      <c r="F778" s="53">
        <v>5</v>
      </c>
      <c r="G778" s="54"/>
      <c r="H778" s="54">
        <v>1.1000000000000001</v>
      </c>
      <c r="I778" s="54">
        <v>1.1000000000000001</v>
      </c>
      <c r="J778" s="54">
        <v>1.1000000000000001</v>
      </c>
      <c r="K778" s="54">
        <v>1.1000000000000001</v>
      </c>
      <c r="L778" s="54">
        <v>1.1000000000000001</v>
      </c>
      <c r="M778" s="54">
        <v>1.1000000000000001</v>
      </c>
      <c r="N778" s="54">
        <v>1.1000000000000001</v>
      </c>
      <c r="O778" s="54">
        <v>1.1000000000000001</v>
      </c>
      <c r="P778" s="54">
        <v>1.1000000000000001</v>
      </c>
      <c r="Q778" s="186">
        <v>0</v>
      </c>
      <c r="R778" s="183" t="s">
        <v>1201</v>
      </c>
    </row>
    <row r="779" spans="1:18" ht="25.5">
      <c r="A779" s="19">
        <f t="shared" si="82"/>
        <v>685</v>
      </c>
      <c r="B779" s="32" t="s">
        <v>1225</v>
      </c>
      <c r="C779" s="53" t="s">
        <v>1221</v>
      </c>
      <c r="D779" s="133" t="s">
        <v>1227</v>
      </c>
      <c r="E779" s="53" t="s">
        <v>180</v>
      </c>
      <c r="F779" s="53">
        <v>5</v>
      </c>
      <c r="G779" s="54"/>
      <c r="H779" s="54">
        <v>1.2</v>
      </c>
      <c r="I779" s="54">
        <v>1.2</v>
      </c>
      <c r="J779" s="54">
        <v>1.2</v>
      </c>
      <c r="K779" s="54">
        <v>1.2</v>
      </c>
      <c r="L779" s="54">
        <v>1.2</v>
      </c>
      <c r="M779" s="54">
        <v>1.2</v>
      </c>
      <c r="N779" s="54">
        <v>1.2</v>
      </c>
      <c r="O779" s="54">
        <v>1.2</v>
      </c>
      <c r="P779" s="54">
        <v>1.2</v>
      </c>
      <c r="Q779" s="186">
        <v>0</v>
      </c>
      <c r="R779" s="183" t="s">
        <v>1201</v>
      </c>
    </row>
    <row r="780" spans="1:18" ht="25.5">
      <c r="A780" s="19">
        <f t="shared" si="82"/>
        <v>686</v>
      </c>
      <c r="B780" s="32" t="s">
        <v>1223</v>
      </c>
      <c r="C780" s="133" t="s">
        <v>1221</v>
      </c>
      <c r="D780" s="53" t="s">
        <v>1228</v>
      </c>
      <c r="E780" s="53" t="s">
        <v>180</v>
      </c>
      <c r="F780" s="53">
        <v>5</v>
      </c>
      <c r="G780" s="54"/>
      <c r="H780" s="54">
        <v>0.4</v>
      </c>
      <c r="I780" s="54">
        <v>0.4</v>
      </c>
      <c r="J780" s="54">
        <v>0.4</v>
      </c>
      <c r="K780" s="54">
        <v>0.4</v>
      </c>
      <c r="L780" s="54">
        <v>0.4</v>
      </c>
      <c r="M780" s="54">
        <v>0.4</v>
      </c>
      <c r="N780" s="54">
        <v>0.4</v>
      </c>
      <c r="O780" s="54">
        <v>0.4</v>
      </c>
      <c r="P780" s="54">
        <v>0.4</v>
      </c>
      <c r="Q780" s="186">
        <v>0</v>
      </c>
      <c r="R780" s="183" t="s">
        <v>1201</v>
      </c>
    </row>
    <row r="781" spans="1:18" ht="25.5">
      <c r="A781" s="19">
        <f t="shared" si="82"/>
        <v>687</v>
      </c>
      <c r="B781" s="32" t="s">
        <v>1229</v>
      </c>
      <c r="C781" s="53" t="s">
        <v>1221</v>
      </c>
      <c r="D781" s="133" t="s">
        <v>1230</v>
      </c>
      <c r="E781" s="53" t="s">
        <v>180</v>
      </c>
      <c r="F781" s="53">
        <v>5</v>
      </c>
      <c r="G781" s="54"/>
      <c r="H781" s="54">
        <v>0.22</v>
      </c>
      <c r="I781" s="54">
        <v>0.22</v>
      </c>
      <c r="J781" s="54">
        <v>0.22</v>
      </c>
      <c r="K781" s="54">
        <v>0.22</v>
      </c>
      <c r="L781" s="54">
        <v>0.22</v>
      </c>
      <c r="M781" s="54">
        <v>0.22</v>
      </c>
      <c r="N781" s="54">
        <v>0.22</v>
      </c>
      <c r="O781" s="54">
        <v>0.22</v>
      </c>
      <c r="P781" s="54">
        <v>0.22</v>
      </c>
      <c r="Q781" s="186">
        <v>0</v>
      </c>
      <c r="R781" s="183" t="s">
        <v>1201</v>
      </c>
    </row>
    <row r="782" spans="1:18" ht="25.5">
      <c r="A782" s="19">
        <f t="shared" si="82"/>
        <v>688</v>
      </c>
      <c r="B782" s="32" t="s">
        <v>1231</v>
      </c>
      <c r="C782" s="133" t="s">
        <v>1221</v>
      </c>
      <c r="D782" s="53" t="s">
        <v>284</v>
      </c>
      <c r="E782" s="53" t="s">
        <v>180</v>
      </c>
      <c r="F782" s="53">
        <v>5</v>
      </c>
      <c r="G782" s="54"/>
      <c r="H782" s="54">
        <v>0.1</v>
      </c>
      <c r="I782" s="54">
        <v>0.1</v>
      </c>
      <c r="J782" s="54">
        <v>0.1</v>
      </c>
      <c r="K782" s="54">
        <v>0.1</v>
      </c>
      <c r="L782" s="54">
        <v>0.1</v>
      </c>
      <c r="M782" s="54">
        <v>0.1</v>
      </c>
      <c r="N782" s="54">
        <v>0.1</v>
      </c>
      <c r="O782" s="54">
        <v>0.1</v>
      </c>
      <c r="P782" s="54">
        <v>0.1</v>
      </c>
      <c r="Q782" s="186">
        <v>100</v>
      </c>
      <c r="R782" s="183" t="s">
        <v>1201</v>
      </c>
    </row>
    <row r="783" spans="1:18" ht="25.5">
      <c r="A783" s="19">
        <f t="shared" si="82"/>
        <v>689</v>
      </c>
      <c r="B783" s="32" t="s">
        <v>1232</v>
      </c>
      <c r="C783" s="53" t="s">
        <v>1221</v>
      </c>
      <c r="D783" s="133" t="s">
        <v>591</v>
      </c>
      <c r="E783" s="53" t="s">
        <v>180</v>
      </c>
      <c r="F783" s="53">
        <v>5</v>
      </c>
      <c r="G783" s="54"/>
      <c r="H783" s="54">
        <v>1</v>
      </c>
      <c r="I783" s="54">
        <v>1</v>
      </c>
      <c r="J783" s="54">
        <v>1</v>
      </c>
      <c r="K783" s="54">
        <v>1</v>
      </c>
      <c r="L783" s="54">
        <v>1</v>
      </c>
      <c r="M783" s="54">
        <v>1</v>
      </c>
      <c r="N783" s="54">
        <v>1</v>
      </c>
      <c r="O783" s="54">
        <v>1</v>
      </c>
      <c r="P783" s="54">
        <v>1</v>
      </c>
      <c r="Q783" s="186">
        <v>100</v>
      </c>
      <c r="R783" s="183" t="s">
        <v>1201</v>
      </c>
    </row>
    <row r="784" spans="1:18" ht="25.5">
      <c r="A784" s="19">
        <f t="shared" si="82"/>
        <v>690</v>
      </c>
      <c r="B784" s="32" t="s">
        <v>1229</v>
      </c>
      <c r="C784" s="133" t="s">
        <v>1221</v>
      </c>
      <c r="D784" s="53" t="s">
        <v>1233</v>
      </c>
      <c r="E784" s="53" t="s">
        <v>180</v>
      </c>
      <c r="F784" s="53">
        <v>5</v>
      </c>
      <c r="G784" s="54"/>
      <c r="H784" s="54">
        <v>0.2</v>
      </c>
      <c r="I784" s="54">
        <v>0.2</v>
      </c>
      <c r="J784" s="54">
        <v>0.2</v>
      </c>
      <c r="K784" s="54">
        <v>0.2</v>
      </c>
      <c r="L784" s="54">
        <v>0.2</v>
      </c>
      <c r="M784" s="54">
        <v>0.2</v>
      </c>
      <c r="N784" s="54">
        <v>0.2</v>
      </c>
      <c r="O784" s="54">
        <v>0.2</v>
      </c>
      <c r="P784" s="54">
        <v>0.2</v>
      </c>
      <c r="Q784" s="186">
        <v>100</v>
      </c>
      <c r="R784" s="183" t="s">
        <v>1201</v>
      </c>
    </row>
    <row r="785" spans="1:18" ht="25.5">
      <c r="A785" s="19">
        <f t="shared" si="82"/>
        <v>691</v>
      </c>
      <c r="B785" s="32" t="s">
        <v>1234</v>
      </c>
      <c r="C785" s="53" t="s">
        <v>1235</v>
      </c>
      <c r="D785" s="133" t="s">
        <v>1236</v>
      </c>
      <c r="E785" s="53" t="s">
        <v>180</v>
      </c>
      <c r="F785" s="53">
        <v>5</v>
      </c>
      <c r="G785" s="54"/>
      <c r="H785" s="54">
        <v>0.34</v>
      </c>
      <c r="I785" s="54">
        <v>0.34</v>
      </c>
      <c r="J785" s="54">
        <v>0.34</v>
      </c>
      <c r="K785" s="54">
        <v>0.34</v>
      </c>
      <c r="L785" s="54">
        <v>0.34</v>
      </c>
      <c r="M785" s="54">
        <v>0.34</v>
      </c>
      <c r="N785" s="54">
        <v>0.34</v>
      </c>
      <c r="O785" s="54">
        <v>0.34</v>
      </c>
      <c r="P785" s="54">
        <v>0.34</v>
      </c>
      <c r="Q785" s="186">
        <v>100</v>
      </c>
      <c r="R785" s="183" t="s">
        <v>1201</v>
      </c>
    </row>
    <row r="786" spans="1:18" ht="25.5">
      <c r="A786" s="19">
        <f t="shared" si="82"/>
        <v>692</v>
      </c>
      <c r="B786" s="32" t="s">
        <v>1237</v>
      </c>
      <c r="C786" s="133" t="s">
        <v>1235</v>
      </c>
      <c r="D786" s="53" t="s">
        <v>1238</v>
      </c>
      <c r="E786" s="53" t="s">
        <v>180</v>
      </c>
      <c r="F786" s="53">
        <v>5</v>
      </c>
      <c r="G786" s="54"/>
      <c r="H786" s="54">
        <v>0.31</v>
      </c>
      <c r="I786" s="54">
        <v>0.31</v>
      </c>
      <c r="J786" s="54">
        <v>0.31</v>
      </c>
      <c r="K786" s="54">
        <v>0.31</v>
      </c>
      <c r="L786" s="54">
        <v>0.31</v>
      </c>
      <c r="M786" s="54">
        <v>0.31</v>
      </c>
      <c r="N786" s="54">
        <v>0.31</v>
      </c>
      <c r="O786" s="54">
        <v>0.31</v>
      </c>
      <c r="P786" s="54">
        <v>0.31</v>
      </c>
      <c r="Q786" s="186">
        <v>100</v>
      </c>
      <c r="R786" s="183" t="s">
        <v>1201</v>
      </c>
    </row>
    <row r="787" spans="1:18" ht="25.5">
      <c r="A787" s="19">
        <f t="shared" si="82"/>
        <v>693</v>
      </c>
      <c r="B787" s="32" t="s">
        <v>1239</v>
      </c>
      <c r="C787" s="53" t="s">
        <v>1235</v>
      </c>
      <c r="D787" s="133" t="s">
        <v>1240</v>
      </c>
      <c r="E787" s="53" t="s">
        <v>180</v>
      </c>
      <c r="F787" s="53">
        <v>5</v>
      </c>
      <c r="G787" s="54"/>
      <c r="H787" s="54">
        <v>3.15</v>
      </c>
      <c r="I787" s="54">
        <v>3.15</v>
      </c>
      <c r="J787" s="54">
        <v>3.15</v>
      </c>
      <c r="K787" s="54">
        <v>3.15</v>
      </c>
      <c r="L787" s="54">
        <v>3.15</v>
      </c>
      <c r="M787" s="54">
        <v>3.15</v>
      </c>
      <c r="N787" s="54">
        <v>3.15</v>
      </c>
      <c r="O787" s="54">
        <v>3.15</v>
      </c>
      <c r="P787" s="54">
        <v>3.15</v>
      </c>
      <c r="Q787" s="186">
        <v>0</v>
      </c>
      <c r="R787" s="183" t="s">
        <v>1201</v>
      </c>
    </row>
    <row r="788" spans="1:18" ht="25.5">
      <c r="A788" s="19">
        <f t="shared" si="82"/>
        <v>694</v>
      </c>
      <c r="B788" s="32" t="s">
        <v>1241</v>
      </c>
      <c r="C788" s="133" t="s">
        <v>1235</v>
      </c>
      <c r="D788" s="53" t="s">
        <v>1242</v>
      </c>
      <c r="E788" s="53" t="s">
        <v>180</v>
      </c>
      <c r="F788" s="53">
        <v>5</v>
      </c>
      <c r="G788" s="54"/>
      <c r="H788" s="54">
        <v>0.34</v>
      </c>
      <c r="I788" s="54">
        <v>0.34</v>
      </c>
      <c r="J788" s="54">
        <v>0.34</v>
      </c>
      <c r="K788" s="54">
        <v>0.34</v>
      </c>
      <c r="L788" s="54">
        <v>0.34</v>
      </c>
      <c r="M788" s="54">
        <v>0.34</v>
      </c>
      <c r="N788" s="54">
        <v>0.34</v>
      </c>
      <c r="O788" s="54">
        <v>0.34</v>
      </c>
      <c r="P788" s="54">
        <v>0.34</v>
      </c>
      <c r="Q788" s="186">
        <v>0</v>
      </c>
      <c r="R788" s="183" t="s">
        <v>1201</v>
      </c>
    </row>
    <row r="789" spans="1:18" ht="25.5">
      <c r="A789" s="19">
        <f t="shared" si="82"/>
        <v>695</v>
      </c>
      <c r="B789" s="32" t="s">
        <v>1243</v>
      </c>
      <c r="C789" s="53" t="s">
        <v>1235</v>
      </c>
      <c r="D789" s="133" t="s">
        <v>1244</v>
      </c>
      <c r="E789" s="53" t="s">
        <v>180</v>
      </c>
      <c r="F789" s="53">
        <v>5</v>
      </c>
      <c r="G789" s="54"/>
      <c r="H789" s="54">
        <v>0.17</v>
      </c>
      <c r="I789" s="54">
        <v>0.17</v>
      </c>
      <c r="J789" s="54">
        <v>0.17</v>
      </c>
      <c r="K789" s="54">
        <v>0.17</v>
      </c>
      <c r="L789" s="54">
        <v>0.17</v>
      </c>
      <c r="M789" s="54">
        <v>0.17</v>
      </c>
      <c r="N789" s="54">
        <v>0.17</v>
      </c>
      <c r="O789" s="54">
        <v>0.17</v>
      </c>
      <c r="P789" s="54">
        <v>0.17</v>
      </c>
      <c r="Q789" s="186">
        <v>0</v>
      </c>
      <c r="R789" s="183" t="s">
        <v>1201</v>
      </c>
    </row>
    <row r="790" spans="1:18" ht="25.5">
      <c r="A790" s="19">
        <f t="shared" si="82"/>
        <v>696</v>
      </c>
      <c r="B790" s="32" t="s">
        <v>1245</v>
      </c>
      <c r="C790" s="133" t="s">
        <v>1246</v>
      </c>
      <c r="D790" s="53" t="s">
        <v>1247</v>
      </c>
      <c r="E790" s="53" t="s">
        <v>180</v>
      </c>
      <c r="F790" s="53">
        <v>5</v>
      </c>
      <c r="G790" s="54">
        <v>0.01</v>
      </c>
      <c r="H790" s="54">
        <v>0.01</v>
      </c>
      <c r="I790" s="54">
        <v>0.01</v>
      </c>
      <c r="J790" s="54">
        <v>0.01</v>
      </c>
      <c r="K790" s="54">
        <v>0.01</v>
      </c>
      <c r="L790" s="54">
        <v>0.01</v>
      </c>
      <c r="M790" s="54">
        <v>0.01</v>
      </c>
      <c r="N790" s="54">
        <v>0.01</v>
      </c>
      <c r="O790" s="54">
        <v>0.01</v>
      </c>
      <c r="P790" s="54">
        <v>0.01</v>
      </c>
      <c r="Q790" s="186">
        <v>0</v>
      </c>
      <c r="R790" s="183" t="s">
        <v>1201</v>
      </c>
    </row>
    <row r="791" spans="1:18" ht="25.5">
      <c r="A791" s="19">
        <f t="shared" si="82"/>
        <v>697</v>
      </c>
      <c r="B791" s="32" t="s">
        <v>1248</v>
      </c>
      <c r="C791" s="53" t="s">
        <v>1246</v>
      </c>
      <c r="D791" s="133" t="s">
        <v>300</v>
      </c>
      <c r="E791" s="53" t="s">
        <v>180</v>
      </c>
      <c r="F791" s="53">
        <v>5</v>
      </c>
      <c r="G791" s="54">
        <v>0.01</v>
      </c>
      <c r="H791" s="54">
        <v>0.01</v>
      </c>
      <c r="I791" s="54">
        <v>0.01</v>
      </c>
      <c r="J791" s="54">
        <v>0.01</v>
      </c>
      <c r="K791" s="54">
        <v>0.01</v>
      </c>
      <c r="L791" s="54">
        <v>0.01</v>
      </c>
      <c r="M791" s="54">
        <v>0.01</v>
      </c>
      <c r="N791" s="54">
        <v>0.01</v>
      </c>
      <c r="O791" s="54">
        <v>0.01</v>
      </c>
      <c r="P791" s="54">
        <v>0.01</v>
      </c>
      <c r="Q791" s="186">
        <v>0</v>
      </c>
      <c r="R791" s="183" t="s">
        <v>1201</v>
      </c>
    </row>
    <row r="792" spans="1:18" ht="25.5">
      <c r="A792" s="19">
        <f t="shared" si="82"/>
        <v>698</v>
      </c>
      <c r="B792" s="32" t="s">
        <v>1245</v>
      </c>
      <c r="C792" s="133" t="s">
        <v>1246</v>
      </c>
      <c r="D792" s="53" t="s">
        <v>1249</v>
      </c>
      <c r="E792" s="53" t="s">
        <v>180</v>
      </c>
      <c r="F792" s="53">
        <v>5</v>
      </c>
      <c r="G792" s="54">
        <v>0.05</v>
      </c>
      <c r="H792" s="54">
        <v>0.05</v>
      </c>
      <c r="I792" s="54">
        <v>0.05</v>
      </c>
      <c r="J792" s="54">
        <v>0.05</v>
      </c>
      <c r="K792" s="54">
        <v>0.05</v>
      </c>
      <c r="L792" s="54">
        <v>0.05</v>
      </c>
      <c r="M792" s="54">
        <v>0.05</v>
      </c>
      <c r="N792" s="54">
        <v>0.05</v>
      </c>
      <c r="O792" s="54">
        <v>0.05</v>
      </c>
      <c r="P792" s="54">
        <v>0.05</v>
      </c>
      <c r="Q792" s="186">
        <v>0</v>
      </c>
      <c r="R792" s="183" t="s">
        <v>1201</v>
      </c>
    </row>
    <row r="793" spans="1:18" ht="25.5">
      <c r="A793" s="19">
        <f t="shared" si="82"/>
        <v>699</v>
      </c>
      <c r="B793" s="32" t="s">
        <v>1248</v>
      </c>
      <c r="C793" s="53" t="s">
        <v>1246</v>
      </c>
      <c r="D793" s="133" t="s">
        <v>1250</v>
      </c>
      <c r="E793" s="53" t="s">
        <v>180</v>
      </c>
      <c r="F793" s="53">
        <v>5</v>
      </c>
      <c r="G793" s="54">
        <v>0.05</v>
      </c>
      <c r="H793" s="54">
        <v>0.05</v>
      </c>
      <c r="I793" s="54">
        <v>0.05</v>
      </c>
      <c r="J793" s="54">
        <v>0.05</v>
      </c>
      <c r="K793" s="54">
        <v>0.05</v>
      </c>
      <c r="L793" s="54">
        <v>0.05</v>
      </c>
      <c r="M793" s="54">
        <v>0.05</v>
      </c>
      <c r="N793" s="54">
        <v>0.05</v>
      </c>
      <c r="O793" s="54">
        <v>0.05</v>
      </c>
      <c r="P793" s="54">
        <v>0.05</v>
      </c>
      <c r="Q793" s="186">
        <v>0</v>
      </c>
      <c r="R793" s="183" t="s">
        <v>1201</v>
      </c>
    </row>
    <row r="794" spans="1:18" ht="25.5">
      <c r="A794" s="19">
        <f t="shared" si="82"/>
        <v>700</v>
      </c>
      <c r="B794" s="32" t="s">
        <v>1251</v>
      </c>
      <c r="C794" s="133" t="s">
        <v>1246</v>
      </c>
      <c r="D794" s="53" t="s">
        <v>1252</v>
      </c>
      <c r="E794" s="53" t="s">
        <v>180</v>
      </c>
      <c r="F794" s="53">
        <v>5</v>
      </c>
      <c r="G794" s="54">
        <v>0.1</v>
      </c>
      <c r="H794" s="54">
        <v>0.1</v>
      </c>
      <c r="I794" s="54">
        <v>0.1</v>
      </c>
      <c r="J794" s="54">
        <v>0.1</v>
      </c>
      <c r="K794" s="54">
        <v>0.1</v>
      </c>
      <c r="L794" s="54">
        <v>0.1</v>
      </c>
      <c r="M794" s="54">
        <v>0.1</v>
      </c>
      <c r="N794" s="54">
        <v>0.1</v>
      </c>
      <c r="O794" s="54">
        <v>0.1</v>
      </c>
      <c r="P794" s="54">
        <v>0.1</v>
      </c>
      <c r="Q794" s="186">
        <v>0</v>
      </c>
      <c r="R794" s="183" t="s">
        <v>1201</v>
      </c>
    </row>
    <row r="795" spans="1:18" ht="25.5">
      <c r="A795" s="19">
        <f t="shared" si="82"/>
        <v>701</v>
      </c>
      <c r="B795" s="32" t="s">
        <v>1253</v>
      </c>
      <c r="C795" s="53" t="s">
        <v>1246</v>
      </c>
      <c r="D795" s="133" t="s">
        <v>284</v>
      </c>
      <c r="E795" s="53" t="s">
        <v>180</v>
      </c>
      <c r="F795" s="53">
        <v>5</v>
      </c>
      <c r="G795" s="54">
        <v>1.4</v>
      </c>
      <c r="H795" s="54">
        <v>1.4</v>
      </c>
      <c r="I795" s="54">
        <v>1.4</v>
      </c>
      <c r="J795" s="54">
        <v>1.4</v>
      </c>
      <c r="K795" s="54">
        <v>1.4</v>
      </c>
      <c r="L795" s="54">
        <v>1.4</v>
      </c>
      <c r="M795" s="54">
        <v>1.4</v>
      </c>
      <c r="N795" s="54">
        <v>1.4</v>
      </c>
      <c r="O795" s="54">
        <v>1.4</v>
      </c>
      <c r="P795" s="54">
        <v>1.4</v>
      </c>
      <c r="Q795" s="186">
        <v>0</v>
      </c>
      <c r="R795" s="183" t="s">
        <v>1201</v>
      </c>
    </row>
    <row r="796" spans="1:18" ht="25.5">
      <c r="A796" s="304" t="s">
        <v>1254</v>
      </c>
      <c r="B796" s="305"/>
      <c r="C796" s="305"/>
      <c r="D796" s="305"/>
      <c r="E796" s="306"/>
      <c r="F796" s="170" t="s">
        <v>1188</v>
      </c>
      <c r="G796" s="20">
        <f t="shared" ref="G796:P796" si="83">SUMIFS(G$765:G$795,$F$765:$F$795,5)+G$698</f>
        <v>297.85536000000008</v>
      </c>
      <c r="H796" s="20">
        <f t="shared" si="83"/>
        <v>316.92536000000018</v>
      </c>
      <c r="I796" s="20">
        <f t="shared" si="83"/>
        <v>316.92536000000018</v>
      </c>
      <c r="J796" s="20">
        <f t="shared" si="83"/>
        <v>317.27536000000021</v>
      </c>
      <c r="K796" s="20">
        <f t="shared" si="83"/>
        <v>317.27536000000021</v>
      </c>
      <c r="L796" s="20">
        <f t="shared" si="83"/>
        <v>317.27536000000021</v>
      </c>
      <c r="M796" s="20">
        <f t="shared" si="83"/>
        <v>317.27536000000021</v>
      </c>
      <c r="N796" s="20">
        <f t="shared" si="83"/>
        <v>317.27536000000021</v>
      </c>
      <c r="O796" s="20">
        <f t="shared" si="83"/>
        <v>317.27536000000021</v>
      </c>
      <c r="P796" s="20">
        <f t="shared" si="83"/>
        <v>317.27536000000021</v>
      </c>
      <c r="Q796" s="18">
        <v>10.78</v>
      </c>
      <c r="R796" s="183"/>
    </row>
    <row r="797" spans="1:18">
      <c r="A797" s="297"/>
      <c r="B797" s="297"/>
      <c r="C797" s="297"/>
      <c r="D797" s="297"/>
      <c r="E797" s="297"/>
      <c r="F797" s="17" t="s">
        <v>180</v>
      </c>
      <c r="G797" s="20">
        <f t="shared" ref="G797:P797" si="84">SUMIFS(G$765:G$795,$F$765:$F$795,5,$E$765:$E$795,"ДУ")+G699</f>
        <v>297.85536000000008</v>
      </c>
      <c r="H797" s="20">
        <f t="shared" si="84"/>
        <v>316.92536000000018</v>
      </c>
      <c r="I797" s="20">
        <f t="shared" si="84"/>
        <v>316.92536000000018</v>
      </c>
      <c r="J797" s="20">
        <f t="shared" si="84"/>
        <v>317.27536000000021</v>
      </c>
      <c r="K797" s="20">
        <f t="shared" si="84"/>
        <v>317.27536000000021</v>
      </c>
      <c r="L797" s="20">
        <f t="shared" si="84"/>
        <v>317.27536000000021</v>
      </c>
      <c r="M797" s="20">
        <f t="shared" si="84"/>
        <v>317.27536000000021</v>
      </c>
      <c r="N797" s="20">
        <f t="shared" si="84"/>
        <v>317.27536000000021</v>
      </c>
      <c r="O797" s="20">
        <f t="shared" si="84"/>
        <v>317.27536000000021</v>
      </c>
      <c r="P797" s="20">
        <f t="shared" si="84"/>
        <v>317.27536000000021</v>
      </c>
      <c r="Q797" s="20"/>
      <c r="R797" s="183"/>
    </row>
    <row r="798" spans="1:18">
      <c r="A798" s="297"/>
      <c r="B798" s="297"/>
      <c r="C798" s="297"/>
      <c r="D798" s="297"/>
      <c r="E798" s="297"/>
      <c r="F798" s="170" t="s">
        <v>43</v>
      </c>
      <c r="G798" s="20">
        <f t="shared" ref="G798:P798" si="85">SUMIFS(G$765:G$795,$F$765:$F$795,5,$E$765:$E$795,"ОП")+G700</f>
        <v>0</v>
      </c>
      <c r="H798" s="20">
        <f t="shared" si="85"/>
        <v>0</v>
      </c>
      <c r="I798" s="20">
        <f t="shared" si="85"/>
        <v>0</v>
      </c>
      <c r="J798" s="20">
        <f t="shared" si="85"/>
        <v>0</v>
      </c>
      <c r="K798" s="20">
        <f t="shared" si="85"/>
        <v>0</v>
      </c>
      <c r="L798" s="20">
        <f t="shared" si="85"/>
        <v>0</v>
      </c>
      <c r="M798" s="20">
        <f t="shared" si="85"/>
        <v>0</v>
      </c>
      <c r="N798" s="20">
        <f t="shared" si="85"/>
        <v>0</v>
      </c>
      <c r="O798" s="20">
        <f t="shared" si="85"/>
        <v>0</v>
      </c>
      <c r="P798" s="20">
        <f t="shared" si="85"/>
        <v>0</v>
      </c>
      <c r="Q798" s="20"/>
      <c r="R798" s="183"/>
    </row>
    <row r="799" spans="1:18" ht="25.5">
      <c r="A799" s="297"/>
      <c r="B799" s="297"/>
      <c r="C799" s="297"/>
      <c r="D799" s="297"/>
      <c r="E799" s="297"/>
      <c r="F799" s="17" t="s">
        <v>1189</v>
      </c>
      <c r="G799" s="20">
        <f t="shared" ref="G799:P799" si="86">SUMIFS(G$765:G$795,$F$765:$F$795,"&lt;=20")+G701</f>
        <v>297.85536000000008</v>
      </c>
      <c r="H799" s="20">
        <f t="shared" si="86"/>
        <v>316.92536000000018</v>
      </c>
      <c r="I799" s="20">
        <f t="shared" si="86"/>
        <v>321.65896000000015</v>
      </c>
      <c r="J799" s="20">
        <f t="shared" si="86"/>
        <v>381.61720000000008</v>
      </c>
      <c r="K799" s="20">
        <f t="shared" si="86"/>
        <v>458.82688000000019</v>
      </c>
      <c r="L799" s="20">
        <f t="shared" si="86"/>
        <v>458.82688000000019</v>
      </c>
      <c r="M799" s="20">
        <f t="shared" si="86"/>
        <v>458.82688000000019</v>
      </c>
      <c r="N799" s="20">
        <f t="shared" si="86"/>
        <v>458.82688000000019</v>
      </c>
      <c r="O799" s="20">
        <f t="shared" si="86"/>
        <v>458.82688000000019</v>
      </c>
      <c r="P799" s="20">
        <f t="shared" si="86"/>
        <v>518.8780800000003</v>
      </c>
      <c r="Q799" s="20">
        <v>11.28</v>
      </c>
      <c r="R799" s="183"/>
    </row>
    <row r="800" spans="1:18">
      <c r="A800" s="297"/>
      <c r="B800" s="297"/>
      <c r="C800" s="297"/>
      <c r="D800" s="297"/>
      <c r="E800" s="297"/>
      <c r="F800" s="170" t="s">
        <v>180</v>
      </c>
      <c r="G800" s="20">
        <f t="shared" ref="G800:P800" si="87">SUMIFS(G$765:G$795,$F$765:$F$795,"&lt;=20",$E$765:$E$795,"ДУ")+G702</f>
        <v>297.85536000000008</v>
      </c>
      <c r="H800" s="20">
        <f t="shared" si="87"/>
        <v>316.92536000000018</v>
      </c>
      <c r="I800" s="20">
        <f t="shared" si="87"/>
        <v>321.65896000000015</v>
      </c>
      <c r="J800" s="20">
        <f t="shared" si="87"/>
        <v>353.71032000000019</v>
      </c>
      <c r="K800" s="20">
        <f t="shared" si="87"/>
        <v>373.16992000000022</v>
      </c>
      <c r="L800" s="20">
        <f t="shared" si="87"/>
        <v>373.16992000000022</v>
      </c>
      <c r="M800" s="20">
        <f t="shared" si="87"/>
        <v>373.16992000000022</v>
      </c>
      <c r="N800" s="20">
        <f t="shared" si="87"/>
        <v>373.16992000000022</v>
      </c>
      <c r="O800" s="20">
        <f t="shared" si="87"/>
        <v>373.16992000000022</v>
      </c>
      <c r="P800" s="20">
        <f t="shared" si="87"/>
        <v>426.73112000000009</v>
      </c>
      <c r="Q800" s="20"/>
      <c r="R800" s="183"/>
    </row>
    <row r="801" spans="1:19">
      <c r="A801" s="297"/>
      <c r="B801" s="297"/>
      <c r="C801" s="297"/>
      <c r="D801" s="297"/>
      <c r="E801" s="297"/>
      <c r="F801" s="17" t="s">
        <v>43</v>
      </c>
      <c r="G801" s="20">
        <f t="shared" ref="G801:P801" si="88">SUMIFS(G$765:G$795,$F$765:$F$795,"&lt;=20",$E$765:$E$795,"ОП")+G703</f>
        <v>0</v>
      </c>
      <c r="H801" s="20">
        <f t="shared" si="88"/>
        <v>0</v>
      </c>
      <c r="I801" s="20">
        <f t="shared" si="88"/>
        <v>0</v>
      </c>
      <c r="J801" s="20">
        <f t="shared" si="88"/>
        <v>27.906880000000001</v>
      </c>
      <c r="K801" s="20">
        <f t="shared" si="88"/>
        <v>85.656959999999984</v>
      </c>
      <c r="L801" s="20">
        <f t="shared" si="88"/>
        <v>85.656959999999984</v>
      </c>
      <c r="M801" s="20">
        <f t="shared" si="88"/>
        <v>85.656959999999984</v>
      </c>
      <c r="N801" s="20">
        <f t="shared" si="88"/>
        <v>85.656959999999984</v>
      </c>
      <c r="O801" s="20">
        <f t="shared" si="88"/>
        <v>85.656959999999984</v>
      </c>
      <c r="P801" s="20">
        <f t="shared" si="88"/>
        <v>92.146959999999979</v>
      </c>
      <c r="Q801" s="20"/>
      <c r="R801" s="183"/>
    </row>
    <row r="802" spans="1:19">
      <c r="A802" s="297"/>
      <c r="B802" s="297"/>
      <c r="C802" s="297"/>
      <c r="D802" s="297"/>
      <c r="E802" s="297"/>
      <c r="F802" s="170" t="s">
        <v>1190</v>
      </c>
      <c r="G802" s="20">
        <f t="shared" ref="G802:P802" si="89">SUMIFS(G$765:G$795,$F$765:$F$795,"&gt;0")+G704</f>
        <v>303.3253600000001</v>
      </c>
      <c r="H802" s="20">
        <f t="shared" si="89"/>
        <v>322.39536000000021</v>
      </c>
      <c r="I802" s="20">
        <f t="shared" si="89"/>
        <v>327.55896000000018</v>
      </c>
      <c r="J802" s="20">
        <f t="shared" si="89"/>
        <v>391.23720000000014</v>
      </c>
      <c r="K802" s="20">
        <f t="shared" si="89"/>
        <v>468.44688000000031</v>
      </c>
      <c r="L802" s="20">
        <f t="shared" si="89"/>
        <v>468.44688000000031</v>
      </c>
      <c r="M802" s="20">
        <f t="shared" si="89"/>
        <v>471.88688000000025</v>
      </c>
      <c r="N802" s="20">
        <f t="shared" si="89"/>
        <v>548.33352000000036</v>
      </c>
      <c r="O802" s="20">
        <f t="shared" si="89"/>
        <v>548.33352000000036</v>
      </c>
      <c r="P802" s="20">
        <f t="shared" si="89"/>
        <v>662.18172000000038</v>
      </c>
      <c r="Q802" s="20">
        <v>14.03</v>
      </c>
      <c r="R802" s="183"/>
    </row>
    <row r="803" spans="1:19">
      <c r="A803" s="297"/>
      <c r="B803" s="297"/>
      <c r="C803" s="297"/>
      <c r="D803" s="297"/>
      <c r="E803" s="297"/>
      <c r="F803" s="17" t="s">
        <v>180</v>
      </c>
      <c r="G803" s="20">
        <f t="shared" ref="G803:P803" si="90">SUMIFS(G$765:G$795,$F$765:$F$795,"&gt;0",$E$765:$E$795,"ДУ")+G705</f>
        <v>297.85536000000008</v>
      </c>
      <c r="H803" s="20">
        <f t="shared" si="90"/>
        <v>316.92536000000018</v>
      </c>
      <c r="I803" s="20">
        <f t="shared" si="90"/>
        <v>321.65896000000015</v>
      </c>
      <c r="J803" s="20">
        <f t="shared" si="90"/>
        <v>353.71032000000019</v>
      </c>
      <c r="K803" s="20">
        <f t="shared" si="90"/>
        <v>373.16992000000022</v>
      </c>
      <c r="L803" s="20">
        <f t="shared" si="90"/>
        <v>373.16992000000022</v>
      </c>
      <c r="M803" s="20">
        <f t="shared" si="90"/>
        <v>373.16992000000022</v>
      </c>
      <c r="N803" s="20">
        <f t="shared" si="90"/>
        <v>373.16992000000022</v>
      </c>
      <c r="O803" s="20">
        <f t="shared" si="90"/>
        <v>373.16992000000022</v>
      </c>
      <c r="P803" s="20">
        <f t="shared" si="90"/>
        <v>426.73112000000009</v>
      </c>
      <c r="Q803" s="18"/>
      <c r="R803" s="183"/>
    </row>
    <row r="804" spans="1:19">
      <c r="A804" s="297"/>
      <c r="B804" s="297"/>
      <c r="C804" s="297"/>
      <c r="D804" s="297"/>
      <c r="E804" s="297"/>
      <c r="F804" s="170" t="s">
        <v>43</v>
      </c>
      <c r="G804" s="20">
        <f t="shared" ref="G804:P804" si="91">SUMIFS(G$765:G$795,$F$765:$F$795,"&gt;0",$E$765:$E$795,"ОП")+G706</f>
        <v>1.5</v>
      </c>
      <c r="H804" s="20">
        <f t="shared" si="91"/>
        <v>1.5</v>
      </c>
      <c r="I804" s="20">
        <f t="shared" si="91"/>
        <v>1.5</v>
      </c>
      <c r="J804" s="20">
        <f t="shared" si="91"/>
        <v>29.406880000000001</v>
      </c>
      <c r="K804" s="20">
        <f t="shared" si="91"/>
        <v>87.156959999999984</v>
      </c>
      <c r="L804" s="20">
        <f t="shared" si="91"/>
        <v>87.156959999999984</v>
      </c>
      <c r="M804" s="20">
        <f t="shared" si="91"/>
        <v>87.156959999999984</v>
      </c>
      <c r="N804" s="20">
        <f t="shared" si="91"/>
        <v>102.96695999999997</v>
      </c>
      <c r="O804" s="20">
        <f t="shared" si="91"/>
        <v>102.96695999999997</v>
      </c>
      <c r="P804" s="20">
        <f t="shared" si="91"/>
        <v>125.26696</v>
      </c>
      <c r="Q804" s="18"/>
      <c r="R804" s="183"/>
    </row>
    <row r="805" spans="1:19">
      <c r="A805" s="297"/>
      <c r="B805" s="297"/>
      <c r="C805" s="297"/>
      <c r="D805" s="297"/>
      <c r="E805" s="297"/>
      <c r="F805" s="17" t="s">
        <v>1191</v>
      </c>
      <c r="G805" s="20">
        <f t="shared" ref="G805:P805" si="92">SUMIFS(G$765:G$795,$F$765:$F$795,"&gt;0",$E$765:$E$795,"ДД")+G707</f>
        <v>0</v>
      </c>
      <c r="H805" s="20">
        <f t="shared" si="92"/>
        <v>0</v>
      </c>
      <c r="I805" s="20">
        <f t="shared" si="92"/>
        <v>0</v>
      </c>
      <c r="J805" s="20">
        <f t="shared" si="92"/>
        <v>0</v>
      </c>
      <c r="K805" s="20">
        <f t="shared" si="92"/>
        <v>0</v>
      </c>
      <c r="L805" s="20">
        <f t="shared" si="92"/>
        <v>0</v>
      </c>
      <c r="M805" s="20">
        <f t="shared" si="92"/>
        <v>0</v>
      </c>
      <c r="N805" s="20">
        <f t="shared" si="92"/>
        <v>0</v>
      </c>
      <c r="O805" s="20">
        <f t="shared" si="92"/>
        <v>0</v>
      </c>
      <c r="P805" s="20">
        <f t="shared" si="92"/>
        <v>0</v>
      </c>
      <c r="Q805" s="18"/>
      <c r="R805" s="183"/>
    </row>
    <row r="806" spans="1:19">
      <c r="A806" s="297"/>
      <c r="B806" s="297"/>
      <c r="C806" s="297"/>
      <c r="D806" s="297"/>
      <c r="E806" s="307"/>
      <c r="F806" s="17" t="s">
        <v>61</v>
      </c>
      <c r="G806" s="20">
        <f t="shared" ref="G806:P806" si="93">SUMIFS(G$765:G$795,$F$765:$F$795,"&gt;0",$E$765:$E$795,"ОВБ")+G708</f>
        <v>3.9699999999999998</v>
      </c>
      <c r="H806" s="20">
        <f t="shared" si="93"/>
        <v>3.9699999999999998</v>
      </c>
      <c r="I806" s="20">
        <f t="shared" si="93"/>
        <v>4.3999999999999995</v>
      </c>
      <c r="J806" s="20">
        <f t="shared" si="93"/>
        <v>8.1199999999999992</v>
      </c>
      <c r="K806" s="20">
        <f t="shared" si="93"/>
        <v>8.1199999999999992</v>
      </c>
      <c r="L806" s="20">
        <f t="shared" si="93"/>
        <v>8.1199999999999992</v>
      </c>
      <c r="M806" s="20">
        <f t="shared" si="93"/>
        <v>11.559999999999999</v>
      </c>
      <c r="N806" s="20">
        <f t="shared" si="93"/>
        <v>72.196639999999988</v>
      </c>
      <c r="O806" s="20">
        <f t="shared" si="93"/>
        <v>72.196639999999988</v>
      </c>
      <c r="P806" s="20">
        <f t="shared" si="93"/>
        <v>110.18364000000003</v>
      </c>
      <c r="Q806" s="18"/>
      <c r="R806" s="183"/>
    </row>
    <row r="807" spans="1:19" ht="29.25" customHeight="1">
      <c r="A807" s="308" t="s">
        <v>1255</v>
      </c>
      <c r="B807" s="308"/>
      <c r="C807" s="308"/>
      <c r="D807" s="308"/>
      <c r="E807" s="308"/>
      <c r="F807" s="308"/>
      <c r="G807" s="309"/>
      <c r="H807" s="309"/>
      <c r="I807" s="309"/>
      <c r="J807" s="309"/>
      <c r="K807" s="309"/>
      <c r="L807" s="309"/>
      <c r="M807" s="309"/>
      <c r="N807" s="309"/>
      <c r="O807" s="309"/>
      <c r="P807" s="309"/>
      <c r="Q807" s="308"/>
      <c r="R807" s="308"/>
    </row>
    <row r="808" spans="1:19" ht="25.5">
      <c r="A808" s="91">
        <f>A795+1</f>
        <v>702</v>
      </c>
      <c r="B808" s="191" t="s">
        <v>1256</v>
      </c>
      <c r="C808" s="21" t="s">
        <v>1257</v>
      </c>
      <c r="D808" s="21" t="s">
        <v>1258</v>
      </c>
      <c r="E808" s="21" t="s">
        <v>180</v>
      </c>
      <c r="F808" s="21">
        <v>5</v>
      </c>
      <c r="G808" s="85">
        <v>0.1</v>
      </c>
      <c r="H808" s="85">
        <v>0.1</v>
      </c>
      <c r="I808" s="85">
        <v>0.1</v>
      </c>
      <c r="J808" s="85">
        <v>0.1</v>
      </c>
      <c r="K808" s="85">
        <v>0.1</v>
      </c>
      <c r="L808" s="85">
        <v>0.1</v>
      </c>
      <c r="M808" s="85">
        <v>0.1</v>
      </c>
      <c r="N808" s="85">
        <v>0.1</v>
      </c>
      <c r="O808" s="85">
        <v>0.1</v>
      </c>
      <c r="P808" s="85">
        <v>0.1</v>
      </c>
      <c r="Q808" s="192">
        <v>0</v>
      </c>
      <c r="R808" s="26" t="s">
        <v>44</v>
      </c>
    </row>
    <row r="809" spans="1:19" ht="25.5">
      <c r="A809" s="91">
        <f t="shared" ref="A809:A872" si="94">A808+1</f>
        <v>703</v>
      </c>
      <c r="B809" s="191" t="s">
        <v>1256</v>
      </c>
      <c r="C809" s="21" t="s">
        <v>1257</v>
      </c>
      <c r="D809" s="21" t="s">
        <v>1259</v>
      </c>
      <c r="E809" s="21" t="s">
        <v>180</v>
      </c>
      <c r="F809" s="21">
        <v>5</v>
      </c>
      <c r="G809" s="85">
        <v>0.17</v>
      </c>
      <c r="H809" s="85">
        <v>0.17</v>
      </c>
      <c r="I809" s="85">
        <v>0.17</v>
      </c>
      <c r="J809" s="85">
        <v>0.17</v>
      </c>
      <c r="K809" s="85">
        <v>0.17</v>
      </c>
      <c r="L809" s="85">
        <v>0.17</v>
      </c>
      <c r="M809" s="85">
        <v>0.17</v>
      </c>
      <c r="N809" s="85">
        <v>0.17</v>
      </c>
      <c r="O809" s="85">
        <v>0.17</v>
      </c>
      <c r="P809" s="85">
        <v>0.17</v>
      </c>
      <c r="Q809" s="192">
        <v>0</v>
      </c>
      <c r="R809" s="26" t="s">
        <v>44</v>
      </c>
    </row>
    <row r="810" spans="1:19" ht="25.5">
      <c r="A810" s="91">
        <f t="shared" si="94"/>
        <v>704</v>
      </c>
      <c r="B810" s="191" t="s">
        <v>1256</v>
      </c>
      <c r="C810" s="21" t="s">
        <v>1257</v>
      </c>
      <c r="D810" s="21" t="s">
        <v>1260</v>
      </c>
      <c r="E810" s="21" t="s">
        <v>180</v>
      </c>
      <c r="F810" s="21">
        <v>5</v>
      </c>
      <c r="G810" s="85">
        <v>0.17</v>
      </c>
      <c r="H810" s="85">
        <v>0.17</v>
      </c>
      <c r="I810" s="85">
        <v>0.17</v>
      </c>
      <c r="J810" s="85">
        <v>0.17</v>
      </c>
      <c r="K810" s="85">
        <v>0.17</v>
      </c>
      <c r="L810" s="85">
        <v>0.17</v>
      </c>
      <c r="M810" s="85">
        <v>0.17</v>
      </c>
      <c r="N810" s="85">
        <v>0.17</v>
      </c>
      <c r="O810" s="85">
        <v>0.17</v>
      </c>
      <c r="P810" s="85">
        <v>0.17</v>
      </c>
      <c r="Q810" s="192">
        <v>0</v>
      </c>
      <c r="R810" s="26" t="s">
        <v>44</v>
      </c>
    </row>
    <row r="811" spans="1:19" ht="25.5">
      <c r="A811" s="91">
        <f t="shared" si="94"/>
        <v>705</v>
      </c>
      <c r="B811" s="191" t="s">
        <v>1261</v>
      </c>
      <c r="C811" s="21" t="s">
        <v>1262</v>
      </c>
      <c r="D811" s="193" t="s">
        <v>1263</v>
      </c>
      <c r="E811" s="91" t="s">
        <v>43</v>
      </c>
      <c r="F811" s="21">
        <v>60</v>
      </c>
      <c r="G811" s="24">
        <v>1.71</v>
      </c>
      <c r="H811" s="24">
        <v>1.71</v>
      </c>
      <c r="I811" s="24">
        <v>1.71</v>
      </c>
      <c r="J811" s="24">
        <v>1.71</v>
      </c>
      <c r="K811" s="24">
        <v>1.71</v>
      </c>
      <c r="L811" s="24">
        <v>1.71</v>
      </c>
      <c r="M811" s="24">
        <v>1.71</v>
      </c>
      <c r="N811" s="24">
        <v>1.71</v>
      </c>
      <c r="O811" s="24">
        <v>1.71</v>
      </c>
      <c r="P811" s="24">
        <v>1.71</v>
      </c>
      <c r="Q811" s="192">
        <v>0</v>
      </c>
      <c r="R811" s="26" t="s">
        <v>44</v>
      </c>
    </row>
    <row r="812" spans="1:19" ht="25.5">
      <c r="A812" s="91">
        <f t="shared" si="94"/>
        <v>706</v>
      </c>
      <c r="B812" s="191" t="s">
        <v>1261</v>
      </c>
      <c r="C812" s="21" t="s">
        <v>1264</v>
      </c>
      <c r="D812" s="193" t="s">
        <v>1265</v>
      </c>
      <c r="E812" s="91" t="s">
        <v>43</v>
      </c>
      <c r="F812" s="21">
        <v>60</v>
      </c>
      <c r="G812" s="85">
        <v>7.0000000000000007E-2</v>
      </c>
      <c r="H812" s="85">
        <v>7.0000000000000007E-2</v>
      </c>
      <c r="I812" s="85">
        <v>7.0000000000000007E-2</v>
      </c>
      <c r="J812" s="85">
        <v>7.0000000000000007E-2</v>
      </c>
      <c r="K812" s="85">
        <v>7.0000000000000007E-2</v>
      </c>
      <c r="L812" s="85">
        <v>7.0000000000000007E-2</v>
      </c>
      <c r="M812" s="85">
        <v>7.0000000000000007E-2</v>
      </c>
      <c r="N812" s="85">
        <v>7.0000000000000007E-2</v>
      </c>
      <c r="O812" s="85">
        <v>7.0000000000000007E-2</v>
      </c>
      <c r="P812" s="85">
        <v>7.0000000000000007E-2</v>
      </c>
      <c r="Q812" s="192">
        <v>0</v>
      </c>
      <c r="R812" s="26" t="s">
        <v>44</v>
      </c>
    </row>
    <row r="813" spans="1:19" ht="25.5">
      <c r="A813" s="91">
        <f t="shared" si="94"/>
        <v>707</v>
      </c>
      <c r="B813" s="191" t="s">
        <v>1261</v>
      </c>
      <c r="C813" s="21" t="s">
        <v>1264</v>
      </c>
      <c r="D813" s="193" t="s">
        <v>1258</v>
      </c>
      <c r="E813" s="91" t="s">
        <v>43</v>
      </c>
      <c r="F813" s="21">
        <v>60</v>
      </c>
      <c r="G813" s="85">
        <v>0.12</v>
      </c>
      <c r="H813" s="85">
        <v>0.12</v>
      </c>
      <c r="I813" s="85">
        <v>0.12</v>
      </c>
      <c r="J813" s="85">
        <v>0.12</v>
      </c>
      <c r="K813" s="85">
        <v>0.12</v>
      </c>
      <c r="L813" s="85">
        <v>0.12</v>
      </c>
      <c r="M813" s="85">
        <v>0.12</v>
      </c>
      <c r="N813" s="85">
        <v>0.12</v>
      </c>
      <c r="O813" s="85">
        <v>0.12</v>
      </c>
      <c r="P813" s="85">
        <v>0.12</v>
      </c>
      <c r="Q813" s="192">
        <v>0</v>
      </c>
      <c r="R813" s="26" t="s">
        <v>44</v>
      </c>
    </row>
    <row r="814" spans="1:19" ht="25.5">
      <c r="A814" s="91">
        <f t="shared" si="94"/>
        <v>708</v>
      </c>
      <c r="B814" s="191" t="s">
        <v>1261</v>
      </c>
      <c r="C814" s="133" t="s">
        <v>1266</v>
      </c>
      <c r="D814" s="194" t="s">
        <v>1267</v>
      </c>
      <c r="E814" s="133" t="s">
        <v>43</v>
      </c>
      <c r="F814" s="21">
        <v>60</v>
      </c>
      <c r="G814" s="79">
        <v>0.1</v>
      </c>
      <c r="H814" s="85">
        <v>0.1</v>
      </c>
      <c r="I814" s="79">
        <v>0.1</v>
      </c>
      <c r="J814" s="85">
        <v>0.1</v>
      </c>
      <c r="K814" s="79">
        <v>0.1</v>
      </c>
      <c r="L814" s="85">
        <v>0.1</v>
      </c>
      <c r="M814" s="79">
        <v>0.1</v>
      </c>
      <c r="N814" s="85">
        <v>0.1</v>
      </c>
      <c r="O814" s="79">
        <v>0.1</v>
      </c>
      <c r="P814" s="85">
        <v>0.1</v>
      </c>
      <c r="Q814" s="192">
        <v>0</v>
      </c>
      <c r="R814" s="26" t="s">
        <v>44</v>
      </c>
      <c r="S814" s="2"/>
    </row>
    <row r="815" spans="1:19" ht="25.5">
      <c r="A815" s="91">
        <f t="shared" si="94"/>
        <v>709</v>
      </c>
      <c r="B815" s="191" t="s">
        <v>1261</v>
      </c>
      <c r="C815" s="21" t="s">
        <v>1266</v>
      </c>
      <c r="D815" s="195" t="s">
        <v>1258</v>
      </c>
      <c r="E815" s="21" t="s">
        <v>43</v>
      </c>
      <c r="F815" s="133">
        <v>60</v>
      </c>
      <c r="G815" s="85">
        <v>0.1</v>
      </c>
      <c r="H815" s="79">
        <v>0.1</v>
      </c>
      <c r="I815" s="85">
        <v>0.1</v>
      </c>
      <c r="J815" s="79">
        <v>0.1</v>
      </c>
      <c r="K815" s="85">
        <v>0.1</v>
      </c>
      <c r="L815" s="79">
        <v>0.1</v>
      </c>
      <c r="M815" s="85">
        <v>0.1</v>
      </c>
      <c r="N815" s="79">
        <v>0.1</v>
      </c>
      <c r="O815" s="85">
        <v>0.1</v>
      </c>
      <c r="P815" s="79">
        <v>0.1</v>
      </c>
      <c r="Q815" s="192">
        <v>0</v>
      </c>
      <c r="R815" s="26" t="s">
        <v>44</v>
      </c>
      <c r="S815" s="2"/>
    </row>
    <row r="816" spans="1:19" ht="25.5">
      <c r="A816" s="91">
        <f t="shared" si="94"/>
        <v>710</v>
      </c>
      <c r="B816" s="191" t="s">
        <v>1256</v>
      </c>
      <c r="C816" s="21" t="s">
        <v>1268</v>
      </c>
      <c r="D816" s="193" t="s">
        <v>1267</v>
      </c>
      <c r="E816" s="21" t="s">
        <v>43</v>
      </c>
      <c r="F816" s="21">
        <v>60</v>
      </c>
      <c r="G816" s="24">
        <v>0.12</v>
      </c>
      <c r="H816" s="24">
        <v>0.12</v>
      </c>
      <c r="I816" s="24">
        <v>0.12</v>
      </c>
      <c r="J816" s="24">
        <v>0.12</v>
      </c>
      <c r="K816" s="24">
        <v>0.12</v>
      </c>
      <c r="L816" s="24">
        <v>0.12</v>
      </c>
      <c r="M816" s="24">
        <v>0.12</v>
      </c>
      <c r="N816" s="24">
        <v>0.12</v>
      </c>
      <c r="O816" s="24">
        <v>0.12</v>
      </c>
      <c r="P816" s="24">
        <v>0.12</v>
      </c>
      <c r="Q816" s="192">
        <v>0</v>
      </c>
      <c r="R816" s="26" t="s">
        <v>44</v>
      </c>
    </row>
    <row r="817" spans="1:19" ht="25.5">
      <c r="A817" s="91">
        <f t="shared" si="94"/>
        <v>711</v>
      </c>
      <c r="B817" s="191" t="s">
        <v>1256</v>
      </c>
      <c r="C817" s="21" t="s">
        <v>1268</v>
      </c>
      <c r="D817" s="193" t="s">
        <v>1258</v>
      </c>
      <c r="E817" s="21" t="s">
        <v>43</v>
      </c>
      <c r="F817" s="21">
        <v>60</v>
      </c>
      <c r="G817" s="24">
        <v>0.61</v>
      </c>
      <c r="H817" s="24">
        <v>0.61</v>
      </c>
      <c r="I817" s="24">
        <v>0.61</v>
      </c>
      <c r="J817" s="24">
        <v>0.61</v>
      </c>
      <c r="K817" s="24">
        <v>0.61</v>
      </c>
      <c r="L817" s="24">
        <v>0.61</v>
      </c>
      <c r="M817" s="24">
        <v>0.61</v>
      </c>
      <c r="N817" s="24">
        <v>0.61</v>
      </c>
      <c r="O817" s="24">
        <v>0.61</v>
      </c>
      <c r="P817" s="24">
        <v>0.61</v>
      </c>
      <c r="Q817" s="192">
        <v>0</v>
      </c>
      <c r="R817" s="26" t="s">
        <v>44</v>
      </c>
    </row>
    <row r="818" spans="1:19" ht="25.5">
      <c r="A818" s="91">
        <f t="shared" si="94"/>
        <v>712</v>
      </c>
      <c r="B818" s="191" t="s">
        <v>1256</v>
      </c>
      <c r="C818" s="21" t="s">
        <v>1268</v>
      </c>
      <c r="D818" s="193" t="s">
        <v>1260</v>
      </c>
      <c r="E818" s="21" t="s">
        <v>43</v>
      </c>
      <c r="F818" s="21">
        <v>60</v>
      </c>
      <c r="G818" s="24">
        <v>0.17</v>
      </c>
      <c r="H818" s="24">
        <v>0.17</v>
      </c>
      <c r="I818" s="24">
        <v>0.17</v>
      </c>
      <c r="J818" s="24">
        <v>0.17</v>
      </c>
      <c r="K818" s="24">
        <v>0.17</v>
      </c>
      <c r="L818" s="24">
        <v>0.17</v>
      </c>
      <c r="M818" s="24">
        <v>0.17</v>
      </c>
      <c r="N818" s="24">
        <v>0.17</v>
      </c>
      <c r="O818" s="24">
        <v>0.17</v>
      </c>
      <c r="P818" s="24">
        <v>0.17</v>
      </c>
      <c r="Q818" s="192">
        <v>0</v>
      </c>
      <c r="R818" s="26" t="s">
        <v>44</v>
      </c>
    </row>
    <row r="819" spans="1:19" ht="25.5">
      <c r="A819" s="91">
        <f t="shared" si="94"/>
        <v>713</v>
      </c>
      <c r="B819" s="191" t="s">
        <v>1261</v>
      </c>
      <c r="C819" s="21" t="s">
        <v>1269</v>
      </c>
      <c r="D819" s="193" t="s">
        <v>1265</v>
      </c>
      <c r="E819" s="21" t="s">
        <v>43</v>
      </c>
      <c r="F819" s="21">
        <v>60</v>
      </c>
      <c r="G819" s="24">
        <v>0.38</v>
      </c>
      <c r="H819" s="24">
        <v>0.38</v>
      </c>
      <c r="I819" s="24">
        <v>0.38</v>
      </c>
      <c r="J819" s="24">
        <v>0.38</v>
      </c>
      <c r="K819" s="24">
        <v>0.38</v>
      </c>
      <c r="L819" s="24">
        <v>0.38</v>
      </c>
      <c r="M819" s="24">
        <v>0.38</v>
      </c>
      <c r="N819" s="24">
        <v>0.38</v>
      </c>
      <c r="O819" s="24">
        <v>0.38</v>
      </c>
      <c r="P819" s="24">
        <v>0.38</v>
      </c>
      <c r="Q819" s="192">
        <v>0</v>
      </c>
      <c r="R819" s="26" t="s">
        <v>44</v>
      </c>
    </row>
    <row r="820" spans="1:19" ht="25.5">
      <c r="A820" s="91">
        <f t="shared" si="94"/>
        <v>714</v>
      </c>
      <c r="B820" s="191" t="s">
        <v>1261</v>
      </c>
      <c r="C820" s="21" t="s">
        <v>1270</v>
      </c>
      <c r="D820" s="193" t="s">
        <v>1259</v>
      </c>
      <c r="E820" s="21" t="s">
        <v>43</v>
      </c>
      <c r="F820" s="21">
        <v>60</v>
      </c>
      <c r="G820" s="24">
        <v>0.54</v>
      </c>
      <c r="H820" s="24">
        <v>0.54</v>
      </c>
      <c r="I820" s="24">
        <v>0.54</v>
      </c>
      <c r="J820" s="24">
        <v>0.54</v>
      </c>
      <c r="K820" s="24">
        <v>0.54</v>
      </c>
      <c r="L820" s="24">
        <v>0.54</v>
      </c>
      <c r="M820" s="24">
        <v>0.54</v>
      </c>
      <c r="N820" s="24">
        <v>0.54</v>
      </c>
      <c r="O820" s="24">
        <v>0.54</v>
      </c>
      <c r="P820" s="24">
        <v>0.54</v>
      </c>
      <c r="Q820" s="192">
        <v>0</v>
      </c>
      <c r="R820" s="26" t="s">
        <v>44</v>
      </c>
    </row>
    <row r="821" spans="1:19" ht="25.5">
      <c r="A821" s="91">
        <f t="shared" si="94"/>
        <v>715</v>
      </c>
      <c r="B821" s="191" t="s">
        <v>1261</v>
      </c>
      <c r="C821" s="133" t="s">
        <v>1271</v>
      </c>
      <c r="D821" s="194" t="s">
        <v>1272</v>
      </c>
      <c r="E821" s="133" t="s">
        <v>43</v>
      </c>
      <c r="F821" s="21">
        <v>60</v>
      </c>
      <c r="G821" s="79">
        <v>0.15</v>
      </c>
      <c r="H821" s="85">
        <v>0.15</v>
      </c>
      <c r="I821" s="79">
        <v>0.15</v>
      </c>
      <c r="J821" s="85">
        <v>0.15</v>
      </c>
      <c r="K821" s="79">
        <v>0.15</v>
      </c>
      <c r="L821" s="85">
        <v>0.15</v>
      </c>
      <c r="M821" s="79">
        <v>0.15</v>
      </c>
      <c r="N821" s="85">
        <v>0.15</v>
      </c>
      <c r="O821" s="79">
        <v>0.15</v>
      </c>
      <c r="P821" s="85">
        <v>0.15</v>
      </c>
      <c r="Q821" s="192">
        <v>0</v>
      </c>
      <c r="R821" s="26" t="s">
        <v>44</v>
      </c>
      <c r="S821" s="2"/>
    </row>
    <row r="822" spans="1:19" ht="25.5">
      <c r="A822" s="91">
        <f t="shared" si="94"/>
        <v>716</v>
      </c>
      <c r="B822" s="191" t="s">
        <v>1261</v>
      </c>
      <c r="C822" s="21" t="s">
        <v>1271</v>
      </c>
      <c r="D822" s="194" t="s">
        <v>1273</v>
      </c>
      <c r="E822" s="21" t="s">
        <v>43</v>
      </c>
      <c r="F822" s="21">
        <v>60</v>
      </c>
      <c r="G822" s="85">
        <v>2.2000000000000002</v>
      </c>
      <c r="H822" s="85">
        <v>2.2000000000000002</v>
      </c>
      <c r="I822" s="85">
        <v>2.2000000000000002</v>
      </c>
      <c r="J822" s="85">
        <v>2.2000000000000002</v>
      </c>
      <c r="K822" s="85">
        <v>2.2000000000000002</v>
      </c>
      <c r="L822" s="85">
        <v>2.2000000000000002</v>
      </c>
      <c r="M822" s="85">
        <v>2.2000000000000002</v>
      </c>
      <c r="N822" s="85">
        <v>2.2000000000000002</v>
      </c>
      <c r="O822" s="85">
        <v>2.2000000000000002</v>
      </c>
      <c r="P822" s="79">
        <v>2.2000000000000002</v>
      </c>
      <c r="Q822" s="192">
        <v>0</v>
      </c>
      <c r="R822" s="26" t="s">
        <v>44</v>
      </c>
      <c r="S822" s="2"/>
    </row>
    <row r="823" spans="1:19" ht="25.5">
      <c r="A823" s="91">
        <f t="shared" si="94"/>
        <v>717</v>
      </c>
      <c r="B823" s="191" t="s">
        <v>1261</v>
      </c>
      <c r="C823" s="21" t="s">
        <v>1271</v>
      </c>
      <c r="D823" s="194" t="s">
        <v>1274</v>
      </c>
      <c r="E823" s="21" t="s">
        <v>43</v>
      </c>
      <c r="F823" s="21">
        <v>60</v>
      </c>
      <c r="G823" s="85">
        <v>0.17</v>
      </c>
      <c r="H823" s="85">
        <v>0.17</v>
      </c>
      <c r="I823" s="85">
        <v>0.17</v>
      </c>
      <c r="J823" s="85">
        <v>0.17</v>
      </c>
      <c r="K823" s="85">
        <v>0.17</v>
      </c>
      <c r="L823" s="85">
        <v>0.17</v>
      </c>
      <c r="M823" s="85">
        <v>0.17</v>
      </c>
      <c r="N823" s="85">
        <v>0.17</v>
      </c>
      <c r="O823" s="85">
        <v>0.17</v>
      </c>
      <c r="P823" s="85">
        <v>0.17</v>
      </c>
      <c r="Q823" s="192">
        <v>0</v>
      </c>
      <c r="R823" s="26" t="s">
        <v>44</v>
      </c>
      <c r="S823" s="2"/>
    </row>
    <row r="824" spans="1:19" ht="25.5">
      <c r="A824" s="91">
        <f t="shared" si="94"/>
        <v>718</v>
      </c>
      <c r="B824" s="191" t="s">
        <v>1261</v>
      </c>
      <c r="C824" s="133" t="s">
        <v>1271</v>
      </c>
      <c r="D824" s="194" t="s">
        <v>1275</v>
      </c>
      <c r="E824" s="133" t="s">
        <v>43</v>
      </c>
      <c r="F824" s="21">
        <v>60</v>
      </c>
      <c r="G824" s="79">
        <v>2.2999999999999998</v>
      </c>
      <c r="H824" s="85">
        <v>2.2999999999999998</v>
      </c>
      <c r="I824" s="79">
        <v>2.2999999999999998</v>
      </c>
      <c r="J824" s="85">
        <v>2.2999999999999998</v>
      </c>
      <c r="K824" s="79">
        <v>2.2999999999999998</v>
      </c>
      <c r="L824" s="85">
        <v>2.2999999999999998</v>
      </c>
      <c r="M824" s="79">
        <v>2.2999999999999998</v>
      </c>
      <c r="N824" s="85">
        <v>2.2999999999999998</v>
      </c>
      <c r="O824" s="79">
        <v>2.2999999999999998</v>
      </c>
      <c r="P824" s="85">
        <v>2.2999999999999998</v>
      </c>
      <c r="Q824" s="192">
        <v>0</v>
      </c>
      <c r="R824" s="26" t="s">
        <v>44</v>
      </c>
      <c r="S824" s="2"/>
    </row>
    <row r="825" spans="1:19" ht="25.5">
      <c r="A825" s="91">
        <f t="shared" si="94"/>
        <v>719</v>
      </c>
      <c r="B825" s="191" t="s">
        <v>1261</v>
      </c>
      <c r="C825" s="21" t="s">
        <v>1276</v>
      </c>
      <c r="D825" s="21" t="s">
        <v>1277</v>
      </c>
      <c r="E825" s="21" t="s">
        <v>43</v>
      </c>
      <c r="F825" s="21">
        <v>60</v>
      </c>
      <c r="G825" s="85">
        <v>0.41</v>
      </c>
      <c r="H825" s="85">
        <v>0.41</v>
      </c>
      <c r="I825" s="85">
        <v>0.41</v>
      </c>
      <c r="J825" s="85">
        <v>0.41</v>
      </c>
      <c r="K825" s="85">
        <v>0.41</v>
      </c>
      <c r="L825" s="85">
        <v>0.41</v>
      </c>
      <c r="M825" s="85">
        <v>0.41</v>
      </c>
      <c r="N825" s="85">
        <v>0.41</v>
      </c>
      <c r="O825" s="85">
        <v>0.41</v>
      </c>
      <c r="P825" s="85">
        <v>0.41</v>
      </c>
      <c r="Q825" s="192">
        <v>0</v>
      </c>
      <c r="R825" s="26" t="s">
        <v>44</v>
      </c>
    </row>
    <row r="826" spans="1:19" ht="25.5">
      <c r="A826" s="91">
        <f t="shared" si="94"/>
        <v>720</v>
      </c>
      <c r="B826" s="191" t="s">
        <v>1261</v>
      </c>
      <c r="C826" s="21" t="s">
        <v>1276</v>
      </c>
      <c r="D826" s="21" t="s">
        <v>1265</v>
      </c>
      <c r="E826" s="21" t="s">
        <v>43</v>
      </c>
      <c r="F826" s="21">
        <v>60</v>
      </c>
      <c r="G826" s="85">
        <v>0.48</v>
      </c>
      <c r="H826" s="85">
        <v>0.48</v>
      </c>
      <c r="I826" s="85">
        <v>0.48</v>
      </c>
      <c r="J826" s="85">
        <v>0.48</v>
      </c>
      <c r="K826" s="85">
        <v>0.48</v>
      </c>
      <c r="L826" s="85">
        <v>0.48</v>
      </c>
      <c r="M826" s="85">
        <v>0.48</v>
      </c>
      <c r="N826" s="85">
        <v>0.48</v>
      </c>
      <c r="O826" s="85">
        <v>0.48</v>
      </c>
      <c r="P826" s="85">
        <v>0.48</v>
      </c>
      <c r="Q826" s="192">
        <v>0</v>
      </c>
      <c r="R826" s="26" t="s">
        <v>44</v>
      </c>
    </row>
    <row r="827" spans="1:19" ht="25.5">
      <c r="A827" s="91">
        <f t="shared" si="94"/>
        <v>721</v>
      </c>
      <c r="B827" s="191" t="s">
        <v>1261</v>
      </c>
      <c r="C827" s="21" t="s">
        <v>1276</v>
      </c>
      <c r="D827" s="21" t="s">
        <v>1258</v>
      </c>
      <c r="E827" s="21" t="s">
        <v>43</v>
      </c>
      <c r="F827" s="21">
        <v>60</v>
      </c>
      <c r="G827" s="85">
        <v>0.02</v>
      </c>
      <c r="H827" s="85">
        <v>0.02</v>
      </c>
      <c r="I827" s="85">
        <v>0.02</v>
      </c>
      <c r="J827" s="85">
        <v>0.02</v>
      </c>
      <c r="K827" s="85">
        <v>0.02</v>
      </c>
      <c r="L827" s="85">
        <v>0.02</v>
      </c>
      <c r="M827" s="85">
        <v>0.02</v>
      </c>
      <c r="N827" s="85">
        <v>0.02</v>
      </c>
      <c r="O827" s="85">
        <v>0.02</v>
      </c>
      <c r="P827" s="85">
        <v>0.02</v>
      </c>
      <c r="Q827" s="192">
        <v>0</v>
      </c>
      <c r="R827" s="26" t="s">
        <v>44</v>
      </c>
    </row>
    <row r="828" spans="1:19" ht="25.5">
      <c r="A828" s="91">
        <f t="shared" si="94"/>
        <v>722</v>
      </c>
      <c r="B828" s="191" t="s">
        <v>1256</v>
      </c>
      <c r="C828" s="21" t="s">
        <v>1278</v>
      </c>
      <c r="D828" s="21" t="s">
        <v>1279</v>
      </c>
      <c r="E828" s="21" t="s">
        <v>43</v>
      </c>
      <c r="F828" s="21">
        <v>60</v>
      </c>
      <c r="G828" s="85">
        <v>0.28000000000000003</v>
      </c>
      <c r="H828" s="85">
        <v>0.28000000000000003</v>
      </c>
      <c r="I828" s="85">
        <v>0.28000000000000003</v>
      </c>
      <c r="J828" s="85">
        <v>0.28000000000000003</v>
      </c>
      <c r="K828" s="85">
        <v>0.28000000000000003</v>
      </c>
      <c r="L828" s="85">
        <v>0.28000000000000003</v>
      </c>
      <c r="M828" s="85">
        <v>0.28000000000000003</v>
      </c>
      <c r="N828" s="85">
        <v>0.28000000000000003</v>
      </c>
      <c r="O828" s="85">
        <v>0.28000000000000003</v>
      </c>
      <c r="P828" s="85">
        <v>0.28000000000000003</v>
      </c>
      <c r="Q828" s="192">
        <v>0</v>
      </c>
      <c r="R828" s="26" t="s">
        <v>44</v>
      </c>
    </row>
    <row r="829" spans="1:19" ht="25.5">
      <c r="A829" s="91">
        <f t="shared" si="94"/>
        <v>723</v>
      </c>
      <c r="B829" s="191" t="s">
        <v>1256</v>
      </c>
      <c r="C829" s="21" t="s">
        <v>1278</v>
      </c>
      <c r="D829" s="21" t="s">
        <v>1280</v>
      </c>
      <c r="E829" s="21" t="s">
        <v>43</v>
      </c>
      <c r="F829" s="21">
        <v>60</v>
      </c>
      <c r="G829" s="85">
        <v>0.02</v>
      </c>
      <c r="H829" s="85">
        <v>0.02</v>
      </c>
      <c r="I829" s="85">
        <v>0.02</v>
      </c>
      <c r="J829" s="85">
        <v>0.02</v>
      </c>
      <c r="K829" s="85">
        <v>0.02</v>
      </c>
      <c r="L829" s="85">
        <v>0.02</v>
      </c>
      <c r="M829" s="85">
        <v>0.02</v>
      </c>
      <c r="N829" s="85">
        <v>0.02</v>
      </c>
      <c r="O829" s="85">
        <v>0.02</v>
      </c>
      <c r="P829" s="85">
        <v>0.02</v>
      </c>
      <c r="Q829" s="192">
        <v>0</v>
      </c>
      <c r="R829" s="26" t="s">
        <v>44</v>
      </c>
    </row>
    <row r="830" spans="1:19" ht="25.5">
      <c r="A830" s="91">
        <f t="shared" si="94"/>
        <v>724</v>
      </c>
      <c r="B830" s="191" t="s">
        <v>1256</v>
      </c>
      <c r="C830" s="21" t="s">
        <v>1281</v>
      </c>
      <c r="D830" s="21" t="s">
        <v>1267</v>
      </c>
      <c r="E830" s="21" t="s">
        <v>43</v>
      </c>
      <c r="F830" s="21">
        <v>60</v>
      </c>
      <c r="G830" s="85">
        <v>0.14000000000000001</v>
      </c>
      <c r="H830" s="85">
        <v>0.14000000000000001</v>
      </c>
      <c r="I830" s="85">
        <v>0.14000000000000001</v>
      </c>
      <c r="J830" s="85">
        <v>0.14000000000000001</v>
      </c>
      <c r="K830" s="85">
        <v>0.14000000000000001</v>
      </c>
      <c r="L830" s="85">
        <v>0.14000000000000001</v>
      </c>
      <c r="M830" s="85">
        <v>0.14000000000000001</v>
      </c>
      <c r="N830" s="85">
        <v>0.14000000000000001</v>
      </c>
      <c r="O830" s="85">
        <v>0.14000000000000001</v>
      </c>
      <c r="P830" s="85">
        <v>0.14000000000000001</v>
      </c>
      <c r="Q830" s="192">
        <v>0</v>
      </c>
      <c r="R830" s="26" t="s">
        <v>44</v>
      </c>
    </row>
    <row r="831" spans="1:19" ht="25.5">
      <c r="A831" s="91">
        <f t="shared" si="94"/>
        <v>725</v>
      </c>
      <c r="B831" s="191" t="s">
        <v>1256</v>
      </c>
      <c r="C831" s="21" t="s">
        <v>1281</v>
      </c>
      <c r="D831" s="21" t="s">
        <v>1265</v>
      </c>
      <c r="E831" s="21" t="s">
        <v>43</v>
      </c>
      <c r="F831" s="21">
        <v>60</v>
      </c>
      <c r="G831" s="85">
        <v>0.03</v>
      </c>
      <c r="H831" s="85">
        <v>0.03</v>
      </c>
      <c r="I831" s="85">
        <v>0.03</v>
      </c>
      <c r="J831" s="85">
        <v>0.03</v>
      </c>
      <c r="K831" s="85">
        <v>0.03</v>
      </c>
      <c r="L831" s="85">
        <v>0.03</v>
      </c>
      <c r="M831" s="85">
        <v>0.03</v>
      </c>
      <c r="N831" s="85">
        <v>0.03</v>
      </c>
      <c r="O831" s="85">
        <v>0.03</v>
      </c>
      <c r="P831" s="85">
        <v>0.03</v>
      </c>
      <c r="Q831" s="192">
        <v>0</v>
      </c>
      <c r="R831" s="26" t="s">
        <v>44</v>
      </c>
    </row>
    <row r="832" spans="1:19" ht="25.5">
      <c r="A832" s="91">
        <f t="shared" si="94"/>
        <v>726</v>
      </c>
      <c r="B832" s="191" t="s">
        <v>1256</v>
      </c>
      <c r="C832" s="21" t="s">
        <v>1281</v>
      </c>
      <c r="D832" s="21" t="s">
        <v>1263</v>
      </c>
      <c r="E832" s="21" t="s">
        <v>43</v>
      </c>
      <c r="F832" s="21">
        <v>60</v>
      </c>
      <c r="G832" s="85">
        <v>0.05</v>
      </c>
      <c r="H832" s="85">
        <v>0.05</v>
      </c>
      <c r="I832" s="85">
        <v>0.05</v>
      </c>
      <c r="J832" s="85">
        <v>0.05</v>
      </c>
      <c r="K832" s="85">
        <v>0.05</v>
      </c>
      <c r="L832" s="85">
        <v>0.05</v>
      </c>
      <c r="M832" s="85">
        <v>0.05</v>
      </c>
      <c r="N832" s="85">
        <v>0.05</v>
      </c>
      <c r="O832" s="85">
        <v>0.05</v>
      </c>
      <c r="P832" s="85">
        <v>0.05</v>
      </c>
      <c r="Q832" s="192">
        <v>0</v>
      </c>
      <c r="R832" s="26" t="s">
        <v>44</v>
      </c>
    </row>
    <row r="833" spans="1:19" ht="25.5">
      <c r="A833" s="91">
        <f t="shared" si="94"/>
        <v>727</v>
      </c>
      <c r="B833" s="191" t="s">
        <v>1256</v>
      </c>
      <c r="C833" s="21" t="s">
        <v>1281</v>
      </c>
      <c r="D833" s="21" t="s">
        <v>1258</v>
      </c>
      <c r="E833" s="21" t="s">
        <v>43</v>
      </c>
      <c r="F833" s="21">
        <v>60</v>
      </c>
      <c r="G833" s="85">
        <v>0.27</v>
      </c>
      <c r="H833" s="85">
        <v>0.27</v>
      </c>
      <c r="I833" s="85">
        <v>0.27</v>
      </c>
      <c r="J833" s="85">
        <v>0.27</v>
      </c>
      <c r="K833" s="85">
        <v>0.27</v>
      </c>
      <c r="L833" s="85">
        <v>0.27</v>
      </c>
      <c r="M833" s="85">
        <v>0.27</v>
      </c>
      <c r="N833" s="85">
        <v>0.27</v>
      </c>
      <c r="O833" s="85">
        <v>0.27</v>
      </c>
      <c r="P833" s="85">
        <v>0.27</v>
      </c>
      <c r="Q833" s="192">
        <v>0</v>
      </c>
      <c r="R833" s="26" t="s">
        <v>44</v>
      </c>
    </row>
    <row r="834" spans="1:19" ht="25.5">
      <c r="A834" s="91">
        <f t="shared" si="94"/>
        <v>728</v>
      </c>
      <c r="B834" s="191" t="s">
        <v>1282</v>
      </c>
      <c r="C834" s="133" t="s">
        <v>1283</v>
      </c>
      <c r="D834" s="21" t="s">
        <v>1263</v>
      </c>
      <c r="E834" s="133" t="s">
        <v>43</v>
      </c>
      <c r="F834" s="21">
        <v>60</v>
      </c>
      <c r="G834" s="79">
        <v>2.65</v>
      </c>
      <c r="H834" s="85">
        <v>2.65</v>
      </c>
      <c r="I834" s="79">
        <v>2.65</v>
      </c>
      <c r="J834" s="85">
        <v>2.65</v>
      </c>
      <c r="K834" s="79">
        <v>2.65</v>
      </c>
      <c r="L834" s="85">
        <v>2.65</v>
      </c>
      <c r="M834" s="79">
        <v>2.65</v>
      </c>
      <c r="N834" s="85">
        <v>2.65</v>
      </c>
      <c r="O834" s="79">
        <v>2.65</v>
      </c>
      <c r="P834" s="85">
        <v>2.65</v>
      </c>
      <c r="Q834" s="192">
        <v>0</v>
      </c>
      <c r="R834" s="26" t="s">
        <v>44</v>
      </c>
      <c r="S834" s="2"/>
    </row>
    <row r="835" spans="1:19" ht="25.5">
      <c r="A835" s="91">
        <f t="shared" si="94"/>
        <v>729</v>
      </c>
      <c r="B835" s="191" t="s">
        <v>1284</v>
      </c>
      <c r="C835" s="21" t="s">
        <v>1283</v>
      </c>
      <c r="D835" s="21" t="s">
        <v>1267</v>
      </c>
      <c r="E835" s="21" t="s">
        <v>43</v>
      </c>
      <c r="F835" s="21">
        <v>60</v>
      </c>
      <c r="G835" s="85">
        <v>0.6</v>
      </c>
      <c r="H835" s="85">
        <v>0.6</v>
      </c>
      <c r="I835" s="85">
        <v>0.6</v>
      </c>
      <c r="J835" s="85">
        <v>0.6</v>
      </c>
      <c r="K835" s="85">
        <v>0.6</v>
      </c>
      <c r="L835" s="85">
        <v>0.6</v>
      </c>
      <c r="M835" s="85">
        <v>0.6</v>
      </c>
      <c r="N835" s="85">
        <v>0.6</v>
      </c>
      <c r="O835" s="85">
        <v>0.6</v>
      </c>
      <c r="P835" s="85">
        <v>0.6</v>
      </c>
      <c r="Q835" s="192">
        <v>0</v>
      </c>
      <c r="R835" s="26" t="s">
        <v>44</v>
      </c>
    </row>
    <row r="836" spans="1:19" ht="25.5">
      <c r="A836" s="91">
        <f t="shared" si="94"/>
        <v>730</v>
      </c>
      <c r="B836" s="191" t="s">
        <v>1284</v>
      </c>
      <c r="C836" s="21" t="s">
        <v>1283</v>
      </c>
      <c r="D836" s="21" t="s">
        <v>1258</v>
      </c>
      <c r="E836" s="21" t="s">
        <v>43</v>
      </c>
      <c r="F836" s="21">
        <v>60</v>
      </c>
      <c r="G836" s="85">
        <v>0.68</v>
      </c>
      <c r="H836" s="85">
        <v>0.68</v>
      </c>
      <c r="I836" s="85">
        <v>0.68</v>
      </c>
      <c r="J836" s="85">
        <v>0.68</v>
      </c>
      <c r="K836" s="85">
        <v>0.68</v>
      </c>
      <c r="L836" s="85">
        <v>0.68</v>
      </c>
      <c r="M836" s="85">
        <v>0.68</v>
      </c>
      <c r="N836" s="85">
        <v>0.68</v>
      </c>
      <c r="O836" s="85">
        <v>0.68</v>
      </c>
      <c r="P836" s="85">
        <v>0.68</v>
      </c>
      <c r="Q836" s="192">
        <v>0</v>
      </c>
      <c r="R836" s="26" t="s">
        <v>44</v>
      </c>
    </row>
    <row r="837" spans="1:19" ht="25.5">
      <c r="A837" s="91">
        <f t="shared" si="94"/>
        <v>731</v>
      </c>
      <c r="B837" s="191" t="s">
        <v>1284</v>
      </c>
      <c r="C837" s="21" t="s">
        <v>1283</v>
      </c>
      <c r="D837" s="21" t="s">
        <v>1259</v>
      </c>
      <c r="E837" s="21" t="s">
        <v>43</v>
      </c>
      <c r="F837" s="21">
        <v>60</v>
      </c>
      <c r="G837" s="85">
        <v>1.4</v>
      </c>
      <c r="H837" s="85">
        <v>1.4</v>
      </c>
      <c r="I837" s="85">
        <v>1.4</v>
      </c>
      <c r="J837" s="85">
        <v>1.4</v>
      </c>
      <c r="K837" s="85">
        <v>1.4</v>
      </c>
      <c r="L837" s="85">
        <v>1.4</v>
      </c>
      <c r="M837" s="85">
        <v>1.4</v>
      </c>
      <c r="N837" s="85">
        <v>1.4</v>
      </c>
      <c r="O837" s="85">
        <v>1.4</v>
      </c>
      <c r="P837" s="85">
        <v>1.4</v>
      </c>
      <c r="Q837" s="192">
        <v>0</v>
      </c>
      <c r="R837" s="26" t="s">
        <v>44</v>
      </c>
    </row>
    <row r="838" spans="1:19" ht="25.5">
      <c r="A838" s="91">
        <f t="shared" si="94"/>
        <v>732</v>
      </c>
      <c r="B838" s="191" t="s">
        <v>1284</v>
      </c>
      <c r="C838" s="21" t="s">
        <v>1283</v>
      </c>
      <c r="D838" s="21" t="s">
        <v>1279</v>
      </c>
      <c r="E838" s="21" t="s">
        <v>43</v>
      </c>
      <c r="F838" s="21">
        <v>60</v>
      </c>
      <c r="G838" s="85">
        <v>1.2949999999999999</v>
      </c>
      <c r="H838" s="85">
        <v>1.2949999999999999</v>
      </c>
      <c r="I838" s="85">
        <v>1.2949999999999999</v>
      </c>
      <c r="J838" s="85">
        <v>1.2949999999999999</v>
      </c>
      <c r="K838" s="85">
        <v>1.2949999999999999</v>
      </c>
      <c r="L838" s="85">
        <v>1.2949999999999999</v>
      </c>
      <c r="M838" s="85">
        <v>1.2949999999999999</v>
      </c>
      <c r="N838" s="85">
        <v>1.2949999999999999</v>
      </c>
      <c r="O838" s="85">
        <v>1.2949999999999999</v>
      </c>
      <c r="P838" s="85">
        <v>1.2949999999999999</v>
      </c>
      <c r="Q838" s="192">
        <v>0</v>
      </c>
      <c r="R838" s="26" t="s">
        <v>44</v>
      </c>
    </row>
    <row r="839" spans="1:19" ht="25.5">
      <c r="A839" s="91">
        <f t="shared" si="94"/>
        <v>733</v>
      </c>
      <c r="B839" s="191" t="s">
        <v>1284</v>
      </c>
      <c r="C839" s="21" t="s">
        <v>1283</v>
      </c>
      <c r="D839" s="21" t="s">
        <v>1260</v>
      </c>
      <c r="E839" s="21" t="s">
        <v>43</v>
      </c>
      <c r="F839" s="21">
        <v>60</v>
      </c>
      <c r="G839" s="85">
        <v>0.34</v>
      </c>
      <c r="H839" s="85">
        <v>0.34</v>
      </c>
      <c r="I839" s="85">
        <v>0.34</v>
      </c>
      <c r="J839" s="85">
        <v>0.34</v>
      </c>
      <c r="K839" s="85">
        <v>0.34</v>
      </c>
      <c r="L839" s="85">
        <v>0.34</v>
      </c>
      <c r="M839" s="85">
        <v>0.34</v>
      </c>
      <c r="N839" s="85">
        <v>0.34</v>
      </c>
      <c r="O839" s="85">
        <v>0.34</v>
      </c>
      <c r="P839" s="85">
        <v>0.34</v>
      </c>
      <c r="Q839" s="192">
        <v>0</v>
      </c>
      <c r="R839" s="26" t="s">
        <v>44</v>
      </c>
    </row>
    <row r="840" spans="1:19" ht="25.5">
      <c r="A840" s="91">
        <f t="shared" si="94"/>
        <v>734</v>
      </c>
      <c r="B840" s="191" t="s">
        <v>1261</v>
      </c>
      <c r="C840" s="21" t="s">
        <v>1285</v>
      </c>
      <c r="D840" s="21" t="s">
        <v>1267</v>
      </c>
      <c r="E840" s="21" t="s">
        <v>43</v>
      </c>
      <c r="F840" s="21">
        <v>60</v>
      </c>
      <c r="G840" s="85">
        <v>0.48</v>
      </c>
      <c r="H840" s="85">
        <v>0.48</v>
      </c>
      <c r="I840" s="85">
        <v>0.48</v>
      </c>
      <c r="J840" s="85">
        <v>0.48</v>
      </c>
      <c r="K840" s="85">
        <v>0.48</v>
      </c>
      <c r="L840" s="85">
        <v>0.48</v>
      </c>
      <c r="M840" s="85">
        <v>0.48</v>
      </c>
      <c r="N840" s="85">
        <v>0.48</v>
      </c>
      <c r="O840" s="85">
        <v>0.48</v>
      </c>
      <c r="P840" s="85">
        <v>0.48</v>
      </c>
      <c r="Q840" s="192">
        <v>0</v>
      </c>
      <c r="R840" s="26" t="s">
        <v>44</v>
      </c>
    </row>
    <row r="841" spans="1:19" ht="25.5">
      <c r="A841" s="91">
        <f t="shared" si="94"/>
        <v>735</v>
      </c>
      <c r="B841" s="191" t="s">
        <v>1261</v>
      </c>
      <c r="C841" s="21" t="s">
        <v>1285</v>
      </c>
      <c r="D841" s="21" t="s">
        <v>1259</v>
      </c>
      <c r="E841" s="21" t="s">
        <v>43</v>
      </c>
      <c r="F841" s="21">
        <v>60</v>
      </c>
      <c r="G841" s="85">
        <v>0.08</v>
      </c>
      <c r="H841" s="85">
        <v>0.08</v>
      </c>
      <c r="I841" s="85">
        <v>0.08</v>
      </c>
      <c r="J841" s="85">
        <v>0.08</v>
      </c>
      <c r="K841" s="85">
        <v>0.08</v>
      </c>
      <c r="L841" s="85">
        <v>0.08</v>
      </c>
      <c r="M841" s="85">
        <v>0.08</v>
      </c>
      <c r="N841" s="85">
        <v>0.08</v>
      </c>
      <c r="O841" s="85">
        <v>0.08</v>
      </c>
      <c r="P841" s="85">
        <v>0.08</v>
      </c>
      <c r="Q841" s="192">
        <v>0</v>
      </c>
      <c r="R841" s="26" t="s">
        <v>44</v>
      </c>
    </row>
    <row r="842" spans="1:19" ht="25.5">
      <c r="A842" s="91">
        <f t="shared" si="94"/>
        <v>736</v>
      </c>
      <c r="B842" s="191" t="s">
        <v>1261</v>
      </c>
      <c r="C842" s="21" t="s">
        <v>1285</v>
      </c>
      <c r="D842" s="21" t="s">
        <v>1286</v>
      </c>
      <c r="E842" s="21" t="s">
        <v>43</v>
      </c>
      <c r="F842" s="21">
        <v>60</v>
      </c>
      <c r="G842" s="85">
        <v>0.66</v>
      </c>
      <c r="H842" s="85">
        <v>0.66</v>
      </c>
      <c r="I842" s="85">
        <v>0.66</v>
      </c>
      <c r="J842" s="85">
        <v>0.66</v>
      </c>
      <c r="K842" s="85">
        <v>0.66</v>
      </c>
      <c r="L842" s="85">
        <v>0.66</v>
      </c>
      <c r="M842" s="85">
        <v>0.66</v>
      </c>
      <c r="N842" s="85">
        <v>0.66</v>
      </c>
      <c r="O842" s="85">
        <v>0.66</v>
      </c>
      <c r="P842" s="85">
        <v>0.66</v>
      </c>
      <c r="Q842" s="192">
        <v>0</v>
      </c>
      <c r="R842" s="26" t="s">
        <v>44</v>
      </c>
    </row>
    <row r="843" spans="1:19" ht="25.5">
      <c r="A843" s="91">
        <f t="shared" si="94"/>
        <v>737</v>
      </c>
      <c r="B843" s="191" t="s">
        <v>1287</v>
      </c>
      <c r="C843" s="133" t="s">
        <v>1288</v>
      </c>
      <c r="D843" s="21" t="s">
        <v>1267</v>
      </c>
      <c r="E843" s="133" t="s">
        <v>43</v>
      </c>
      <c r="F843" s="21">
        <v>60</v>
      </c>
      <c r="G843" s="79">
        <v>0.06</v>
      </c>
      <c r="H843" s="85">
        <v>0.06</v>
      </c>
      <c r="I843" s="79">
        <v>0.06</v>
      </c>
      <c r="J843" s="85">
        <v>0.06</v>
      </c>
      <c r="K843" s="79">
        <v>0.06</v>
      </c>
      <c r="L843" s="85">
        <v>0.06</v>
      </c>
      <c r="M843" s="79">
        <v>0.06</v>
      </c>
      <c r="N843" s="85">
        <v>0.06</v>
      </c>
      <c r="O843" s="79">
        <v>0.06</v>
      </c>
      <c r="P843" s="85">
        <v>0.06</v>
      </c>
      <c r="Q843" s="192">
        <v>0</v>
      </c>
      <c r="R843" s="26" t="s">
        <v>44</v>
      </c>
      <c r="S843" s="2"/>
    </row>
    <row r="844" spans="1:19" ht="25.5">
      <c r="A844" s="91">
        <f t="shared" si="94"/>
        <v>738</v>
      </c>
      <c r="B844" s="191" t="s">
        <v>1287</v>
      </c>
      <c r="C844" s="21" t="s">
        <v>1288</v>
      </c>
      <c r="D844" s="133" t="s">
        <v>1265</v>
      </c>
      <c r="E844" s="21" t="s">
        <v>43</v>
      </c>
      <c r="F844" s="133">
        <v>60</v>
      </c>
      <c r="G844" s="85">
        <v>0.04</v>
      </c>
      <c r="H844" s="79">
        <v>0.04</v>
      </c>
      <c r="I844" s="85">
        <v>0.04</v>
      </c>
      <c r="J844" s="79">
        <v>0.04</v>
      </c>
      <c r="K844" s="85">
        <v>0.04</v>
      </c>
      <c r="L844" s="79">
        <v>0.04</v>
      </c>
      <c r="M844" s="85">
        <v>0.04</v>
      </c>
      <c r="N844" s="79">
        <v>0.04</v>
      </c>
      <c r="O844" s="85">
        <v>0.04</v>
      </c>
      <c r="P844" s="79">
        <v>0.04</v>
      </c>
      <c r="Q844" s="192">
        <v>0</v>
      </c>
      <c r="R844" s="26" t="s">
        <v>44</v>
      </c>
      <c r="S844" s="2"/>
    </row>
    <row r="845" spans="1:19" ht="25.5">
      <c r="A845" s="91">
        <f t="shared" si="94"/>
        <v>739</v>
      </c>
      <c r="B845" s="191" t="s">
        <v>1287</v>
      </c>
      <c r="C845" s="133" t="s">
        <v>1288</v>
      </c>
      <c r="D845" s="21" t="s">
        <v>1258</v>
      </c>
      <c r="E845" s="133" t="s">
        <v>43</v>
      </c>
      <c r="F845" s="21">
        <v>60</v>
      </c>
      <c r="G845" s="79">
        <v>7.0000000000000007E-2</v>
      </c>
      <c r="H845" s="85">
        <v>7.0000000000000007E-2</v>
      </c>
      <c r="I845" s="79">
        <v>7.0000000000000007E-2</v>
      </c>
      <c r="J845" s="85">
        <v>7.0000000000000007E-2</v>
      </c>
      <c r="K845" s="79">
        <v>7.0000000000000007E-2</v>
      </c>
      <c r="L845" s="85">
        <v>7.0000000000000007E-2</v>
      </c>
      <c r="M845" s="79">
        <v>7.0000000000000007E-2</v>
      </c>
      <c r="N845" s="85">
        <v>7.0000000000000007E-2</v>
      </c>
      <c r="O845" s="79">
        <v>7.0000000000000007E-2</v>
      </c>
      <c r="P845" s="85">
        <v>7.0000000000000007E-2</v>
      </c>
      <c r="Q845" s="192">
        <v>0</v>
      </c>
      <c r="R845" s="26" t="s">
        <v>44</v>
      </c>
      <c r="S845" s="2"/>
    </row>
    <row r="846" spans="1:19" ht="25.5">
      <c r="A846" s="91">
        <f t="shared" si="94"/>
        <v>740</v>
      </c>
      <c r="B846" s="191" t="s">
        <v>1256</v>
      </c>
      <c r="C846" s="21" t="s">
        <v>1289</v>
      </c>
      <c r="D846" s="21" t="s">
        <v>1265</v>
      </c>
      <c r="E846" s="21" t="s">
        <v>43</v>
      </c>
      <c r="F846" s="21">
        <v>60</v>
      </c>
      <c r="G846" s="85">
        <v>0.72</v>
      </c>
      <c r="H846" s="85">
        <v>0.72</v>
      </c>
      <c r="I846" s="85">
        <v>0.72</v>
      </c>
      <c r="J846" s="85">
        <v>0.72</v>
      </c>
      <c r="K846" s="85">
        <v>0.72</v>
      </c>
      <c r="L846" s="85">
        <v>0.72</v>
      </c>
      <c r="M846" s="85">
        <v>0.72</v>
      </c>
      <c r="N846" s="85">
        <v>0.72</v>
      </c>
      <c r="O846" s="85">
        <v>0.72</v>
      </c>
      <c r="P846" s="85">
        <v>0.72</v>
      </c>
      <c r="Q846" s="192">
        <v>0</v>
      </c>
      <c r="R846" s="26" t="s">
        <v>44</v>
      </c>
    </row>
    <row r="847" spans="1:19" ht="25.5">
      <c r="A847" s="91">
        <f t="shared" si="94"/>
        <v>741</v>
      </c>
      <c r="B847" s="191" t="s">
        <v>1256</v>
      </c>
      <c r="C847" s="21" t="s">
        <v>1289</v>
      </c>
      <c r="D847" s="21" t="s">
        <v>1279</v>
      </c>
      <c r="E847" s="21" t="s">
        <v>43</v>
      </c>
      <c r="F847" s="21">
        <v>60</v>
      </c>
      <c r="G847" s="85">
        <v>0.21</v>
      </c>
      <c r="H847" s="85">
        <v>0.21</v>
      </c>
      <c r="I847" s="85">
        <v>0.21</v>
      </c>
      <c r="J847" s="85">
        <v>0.21</v>
      </c>
      <c r="K847" s="85">
        <v>0.21</v>
      </c>
      <c r="L847" s="85">
        <v>0.21</v>
      </c>
      <c r="M847" s="85">
        <v>0.21</v>
      </c>
      <c r="N847" s="85">
        <v>0.21</v>
      </c>
      <c r="O847" s="85">
        <v>0.21</v>
      </c>
      <c r="P847" s="85">
        <v>0.21</v>
      </c>
      <c r="Q847" s="192">
        <v>0</v>
      </c>
      <c r="R847" s="26" t="s">
        <v>44</v>
      </c>
    </row>
    <row r="848" spans="1:19" ht="25.5">
      <c r="A848" s="91">
        <f t="shared" si="94"/>
        <v>742</v>
      </c>
      <c r="B848" s="191" t="s">
        <v>1287</v>
      </c>
      <c r="C848" s="21" t="s">
        <v>1290</v>
      </c>
      <c r="D848" s="21" t="s">
        <v>1279</v>
      </c>
      <c r="E848" s="21" t="s">
        <v>180</v>
      </c>
      <c r="F848" s="21">
        <v>5</v>
      </c>
      <c r="G848" s="85">
        <v>0.02</v>
      </c>
      <c r="H848" s="85">
        <v>0.02</v>
      </c>
      <c r="I848" s="85">
        <v>0.02</v>
      </c>
      <c r="J848" s="85">
        <v>0.02</v>
      </c>
      <c r="K848" s="85">
        <v>0.02</v>
      </c>
      <c r="L848" s="85">
        <v>0.02</v>
      </c>
      <c r="M848" s="85">
        <v>0.02</v>
      </c>
      <c r="N848" s="85">
        <v>0.02</v>
      </c>
      <c r="O848" s="85">
        <v>0.02</v>
      </c>
      <c r="P848" s="85">
        <v>0.02</v>
      </c>
      <c r="Q848" s="192">
        <v>0</v>
      </c>
      <c r="R848" s="26" t="s">
        <v>44</v>
      </c>
    </row>
    <row r="849" spans="1:19" ht="25.5">
      <c r="A849" s="91">
        <f t="shared" si="94"/>
        <v>743</v>
      </c>
      <c r="B849" s="191" t="s">
        <v>1287</v>
      </c>
      <c r="C849" s="21" t="s">
        <v>1290</v>
      </c>
      <c r="D849" s="21" t="s">
        <v>1280</v>
      </c>
      <c r="E849" s="21" t="s">
        <v>180</v>
      </c>
      <c r="F849" s="21">
        <v>5</v>
      </c>
      <c r="G849" s="85">
        <v>0.2</v>
      </c>
      <c r="H849" s="85">
        <v>0.2</v>
      </c>
      <c r="I849" s="85">
        <v>0.2</v>
      </c>
      <c r="J849" s="85">
        <v>0.2</v>
      </c>
      <c r="K849" s="85">
        <v>0.2</v>
      </c>
      <c r="L849" s="85">
        <v>0.2</v>
      </c>
      <c r="M849" s="85">
        <v>0.2</v>
      </c>
      <c r="N849" s="85">
        <v>0.2</v>
      </c>
      <c r="O849" s="85">
        <v>0.2</v>
      </c>
      <c r="P849" s="85">
        <v>0.2</v>
      </c>
      <c r="Q849" s="192">
        <v>0</v>
      </c>
      <c r="R849" s="26" t="s">
        <v>44</v>
      </c>
    </row>
    <row r="850" spans="1:19" ht="25.5">
      <c r="A850" s="91">
        <f t="shared" si="94"/>
        <v>744</v>
      </c>
      <c r="B850" s="191" t="s">
        <v>1256</v>
      </c>
      <c r="C850" s="21" t="s">
        <v>1291</v>
      </c>
      <c r="D850" s="21" t="s">
        <v>1267</v>
      </c>
      <c r="E850" s="21" t="s">
        <v>43</v>
      </c>
      <c r="F850" s="21">
        <v>20</v>
      </c>
      <c r="G850" s="85">
        <v>0.15</v>
      </c>
      <c r="H850" s="85">
        <v>0.15</v>
      </c>
      <c r="I850" s="85">
        <v>0.15</v>
      </c>
      <c r="J850" s="85">
        <v>0.15</v>
      </c>
      <c r="K850" s="85">
        <v>0.15</v>
      </c>
      <c r="L850" s="85">
        <v>0.15</v>
      </c>
      <c r="M850" s="85">
        <v>0.15</v>
      </c>
      <c r="N850" s="85">
        <v>0.15</v>
      </c>
      <c r="O850" s="85">
        <v>0.15</v>
      </c>
      <c r="P850" s="85">
        <v>0.15</v>
      </c>
      <c r="Q850" s="192">
        <v>0</v>
      </c>
      <c r="R850" s="26" t="s">
        <v>44</v>
      </c>
    </row>
    <row r="851" spans="1:19" ht="25.5">
      <c r="A851" s="91">
        <f t="shared" si="94"/>
        <v>745</v>
      </c>
      <c r="B851" s="191" t="s">
        <v>1256</v>
      </c>
      <c r="C851" s="21" t="s">
        <v>1291</v>
      </c>
      <c r="D851" s="194" t="s">
        <v>1258</v>
      </c>
      <c r="E851" s="21" t="s">
        <v>43</v>
      </c>
      <c r="F851" s="21">
        <v>20</v>
      </c>
      <c r="G851" s="85">
        <v>0.27</v>
      </c>
      <c r="H851" s="85">
        <v>0.27</v>
      </c>
      <c r="I851" s="85">
        <v>0.27</v>
      </c>
      <c r="J851" s="85">
        <v>0.27</v>
      </c>
      <c r="K851" s="85">
        <v>0.27</v>
      </c>
      <c r="L851" s="85">
        <v>0.27</v>
      </c>
      <c r="M851" s="85">
        <v>0.27</v>
      </c>
      <c r="N851" s="85">
        <v>0.27</v>
      </c>
      <c r="O851" s="85">
        <v>0.27</v>
      </c>
      <c r="P851" s="85">
        <v>0.27</v>
      </c>
      <c r="Q851" s="192">
        <v>0</v>
      </c>
      <c r="R851" s="26" t="s">
        <v>44</v>
      </c>
    </row>
    <row r="852" spans="1:19" ht="25.5">
      <c r="A852" s="91">
        <f t="shared" si="94"/>
        <v>746</v>
      </c>
      <c r="B852" s="191" t="s">
        <v>1256</v>
      </c>
      <c r="C852" s="21" t="s">
        <v>1291</v>
      </c>
      <c r="D852" s="194" t="s">
        <v>1259</v>
      </c>
      <c r="E852" s="21" t="s">
        <v>43</v>
      </c>
      <c r="F852" s="21">
        <v>20</v>
      </c>
      <c r="G852" s="85">
        <v>0.17</v>
      </c>
      <c r="H852" s="85">
        <v>0.17</v>
      </c>
      <c r="I852" s="85">
        <v>0.17</v>
      </c>
      <c r="J852" s="85">
        <v>0.17</v>
      </c>
      <c r="K852" s="85">
        <v>0.17</v>
      </c>
      <c r="L852" s="85">
        <v>0.17</v>
      </c>
      <c r="M852" s="85">
        <v>0.17</v>
      </c>
      <c r="N852" s="85">
        <v>0.17</v>
      </c>
      <c r="O852" s="85">
        <v>0.17</v>
      </c>
      <c r="P852" s="85">
        <v>0.17</v>
      </c>
      <c r="Q852" s="192">
        <v>0</v>
      </c>
      <c r="R852" s="26" t="s">
        <v>44</v>
      </c>
    </row>
    <row r="853" spans="1:19" ht="25.5">
      <c r="A853" s="91">
        <f t="shared" si="94"/>
        <v>747</v>
      </c>
      <c r="B853" s="191" t="s">
        <v>1256</v>
      </c>
      <c r="C853" s="21" t="s">
        <v>1291</v>
      </c>
      <c r="D853" s="194" t="s">
        <v>1279</v>
      </c>
      <c r="E853" s="21" t="s">
        <v>43</v>
      </c>
      <c r="F853" s="21">
        <v>20</v>
      </c>
      <c r="G853" s="85">
        <v>0.12</v>
      </c>
      <c r="H853" s="85">
        <v>0.12</v>
      </c>
      <c r="I853" s="85">
        <v>0.12</v>
      </c>
      <c r="J853" s="85">
        <v>0.12</v>
      </c>
      <c r="K853" s="85">
        <v>0.12</v>
      </c>
      <c r="L853" s="85">
        <v>0.12</v>
      </c>
      <c r="M853" s="85">
        <v>0.12</v>
      </c>
      <c r="N853" s="85">
        <v>0.12</v>
      </c>
      <c r="O853" s="85">
        <v>0.12</v>
      </c>
      <c r="P853" s="85">
        <v>0.12</v>
      </c>
      <c r="Q853" s="192">
        <v>0</v>
      </c>
      <c r="R853" s="26" t="s">
        <v>44</v>
      </c>
    </row>
    <row r="854" spans="1:19" ht="25.5">
      <c r="A854" s="91">
        <f t="shared" si="94"/>
        <v>748</v>
      </c>
      <c r="B854" s="191" t="s">
        <v>1256</v>
      </c>
      <c r="C854" s="21" t="s">
        <v>1291</v>
      </c>
      <c r="D854" s="194" t="s">
        <v>1260</v>
      </c>
      <c r="E854" s="21" t="s">
        <v>43</v>
      </c>
      <c r="F854" s="21">
        <v>20</v>
      </c>
      <c r="G854" s="85">
        <v>0.72</v>
      </c>
      <c r="H854" s="85">
        <v>0.72</v>
      </c>
      <c r="I854" s="85">
        <v>0.72</v>
      </c>
      <c r="J854" s="85">
        <v>0.72</v>
      </c>
      <c r="K854" s="85">
        <v>0.72</v>
      </c>
      <c r="L854" s="85">
        <v>0.72</v>
      </c>
      <c r="M854" s="85">
        <v>0.72</v>
      </c>
      <c r="N854" s="85">
        <v>0.72</v>
      </c>
      <c r="O854" s="85">
        <v>0.72</v>
      </c>
      <c r="P854" s="85">
        <v>0.72</v>
      </c>
      <c r="Q854" s="192">
        <v>0</v>
      </c>
      <c r="R854" s="26" t="s">
        <v>44</v>
      </c>
    </row>
    <row r="855" spans="1:19" ht="25.5">
      <c r="A855" s="91">
        <f t="shared" si="94"/>
        <v>749</v>
      </c>
      <c r="B855" s="191" t="s">
        <v>1256</v>
      </c>
      <c r="C855" s="21" t="s">
        <v>1291</v>
      </c>
      <c r="D855" s="194" t="s">
        <v>1292</v>
      </c>
      <c r="E855" s="21" t="s">
        <v>43</v>
      </c>
      <c r="F855" s="21">
        <v>20</v>
      </c>
      <c r="G855" s="85">
        <v>0.39</v>
      </c>
      <c r="H855" s="85">
        <v>0.39</v>
      </c>
      <c r="I855" s="85">
        <v>0.39</v>
      </c>
      <c r="J855" s="85">
        <v>0.39</v>
      </c>
      <c r="K855" s="85">
        <v>0.39</v>
      </c>
      <c r="L855" s="85">
        <v>0.39</v>
      </c>
      <c r="M855" s="85">
        <v>0.39</v>
      </c>
      <c r="N855" s="85">
        <v>0.39</v>
      </c>
      <c r="O855" s="85">
        <v>0.39</v>
      </c>
      <c r="P855" s="85">
        <v>0.39</v>
      </c>
      <c r="Q855" s="192">
        <v>0</v>
      </c>
      <c r="R855" s="26" t="s">
        <v>44</v>
      </c>
    </row>
    <row r="856" spans="1:19" ht="25.5">
      <c r="A856" s="91">
        <f t="shared" si="94"/>
        <v>750</v>
      </c>
      <c r="B856" s="191" t="s">
        <v>1284</v>
      </c>
      <c r="C856" s="21" t="s">
        <v>1293</v>
      </c>
      <c r="D856" s="194" t="s">
        <v>1265</v>
      </c>
      <c r="E856" s="21" t="s">
        <v>43</v>
      </c>
      <c r="F856" s="21">
        <v>60</v>
      </c>
      <c r="G856" s="85">
        <v>0.12</v>
      </c>
      <c r="H856" s="85">
        <v>0.12</v>
      </c>
      <c r="I856" s="85">
        <v>0.12</v>
      </c>
      <c r="J856" s="85">
        <v>0.12</v>
      </c>
      <c r="K856" s="85">
        <v>0.12</v>
      </c>
      <c r="L856" s="85">
        <v>0.12</v>
      </c>
      <c r="M856" s="85">
        <v>0.12</v>
      </c>
      <c r="N856" s="85">
        <v>0.12</v>
      </c>
      <c r="O856" s="85">
        <v>0.12</v>
      </c>
      <c r="P856" s="85">
        <v>0.12</v>
      </c>
      <c r="Q856" s="192">
        <v>0</v>
      </c>
      <c r="R856" s="26" t="s">
        <v>44</v>
      </c>
    </row>
    <row r="857" spans="1:19" ht="25.5">
      <c r="A857" s="91">
        <f t="shared" si="94"/>
        <v>751</v>
      </c>
      <c r="B857" s="191" t="s">
        <v>1284</v>
      </c>
      <c r="C857" s="21" t="s">
        <v>1293</v>
      </c>
      <c r="D857" s="21" t="s">
        <v>1280</v>
      </c>
      <c r="E857" s="21" t="s">
        <v>43</v>
      </c>
      <c r="F857" s="21">
        <v>60</v>
      </c>
      <c r="G857" s="85">
        <v>0.08</v>
      </c>
      <c r="H857" s="85">
        <v>0.08</v>
      </c>
      <c r="I857" s="85">
        <v>0.08</v>
      </c>
      <c r="J857" s="85">
        <v>0.08</v>
      </c>
      <c r="K857" s="85">
        <v>0.08</v>
      </c>
      <c r="L857" s="85">
        <v>0.08</v>
      </c>
      <c r="M857" s="85">
        <v>0.08</v>
      </c>
      <c r="N857" s="85">
        <v>0.08</v>
      </c>
      <c r="O857" s="85">
        <v>0.08</v>
      </c>
      <c r="P857" s="85">
        <v>0.08</v>
      </c>
      <c r="Q857" s="192">
        <v>0</v>
      </c>
      <c r="R857" s="26" t="s">
        <v>44</v>
      </c>
    </row>
    <row r="858" spans="1:19" ht="25.5">
      <c r="A858" s="91">
        <f t="shared" si="94"/>
        <v>752</v>
      </c>
      <c r="B858" s="191" t="s">
        <v>1261</v>
      </c>
      <c r="C858" s="133" t="s">
        <v>1294</v>
      </c>
      <c r="D858" s="21" t="s">
        <v>1265</v>
      </c>
      <c r="E858" s="133" t="s">
        <v>43</v>
      </c>
      <c r="F858" s="21">
        <v>60</v>
      </c>
      <c r="G858" s="79">
        <v>0.2</v>
      </c>
      <c r="H858" s="85">
        <v>0.2</v>
      </c>
      <c r="I858" s="79">
        <v>0.2</v>
      </c>
      <c r="J858" s="85">
        <v>0.2</v>
      </c>
      <c r="K858" s="79">
        <v>0.2</v>
      </c>
      <c r="L858" s="85">
        <v>0.2</v>
      </c>
      <c r="M858" s="79">
        <v>0.2</v>
      </c>
      <c r="N858" s="85">
        <v>0.2</v>
      </c>
      <c r="O858" s="79">
        <v>0.2</v>
      </c>
      <c r="P858" s="85">
        <v>0.2</v>
      </c>
      <c r="Q858" s="79">
        <v>0</v>
      </c>
      <c r="R858" s="26" t="s">
        <v>44</v>
      </c>
      <c r="S858" s="2"/>
    </row>
    <row r="859" spans="1:19" ht="25.5">
      <c r="A859" s="91">
        <f t="shared" si="94"/>
        <v>753</v>
      </c>
      <c r="B859" s="191" t="s">
        <v>1261</v>
      </c>
      <c r="C859" s="21" t="s">
        <v>1294</v>
      </c>
      <c r="D859" s="133" t="s">
        <v>1279</v>
      </c>
      <c r="E859" s="21" t="s">
        <v>43</v>
      </c>
      <c r="F859" s="133">
        <v>60</v>
      </c>
      <c r="G859" s="85">
        <v>1.03</v>
      </c>
      <c r="H859" s="79">
        <v>1.03</v>
      </c>
      <c r="I859" s="85">
        <v>1.03</v>
      </c>
      <c r="J859" s="79">
        <v>1.03</v>
      </c>
      <c r="K859" s="85">
        <v>1.03</v>
      </c>
      <c r="L859" s="79">
        <v>1.03</v>
      </c>
      <c r="M859" s="85">
        <v>1.03</v>
      </c>
      <c r="N859" s="79">
        <v>1.03</v>
      </c>
      <c r="O859" s="85">
        <v>1.03</v>
      </c>
      <c r="P859" s="79">
        <v>1.03</v>
      </c>
      <c r="Q859" s="85">
        <v>0</v>
      </c>
      <c r="R859" s="26" t="s">
        <v>44</v>
      </c>
      <c r="S859" s="2"/>
    </row>
    <row r="860" spans="1:19" ht="25.5">
      <c r="A860" s="91">
        <f t="shared" si="94"/>
        <v>754</v>
      </c>
      <c r="B860" s="191" t="s">
        <v>1261</v>
      </c>
      <c r="C860" s="21" t="s">
        <v>1294</v>
      </c>
      <c r="D860" s="21" t="s">
        <v>1263</v>
      </c>
      <c r="E860" s="21" t="s">
        <v>43</v>
      </c>
      <c r="F860" s="21">
        <v>60</v>
      </c>
      <c r="G860" s="24">
        <v>0.09</v>
      </c>
      <c r="H860" s="24">
        <v>0.09</v>
      </c>
      <c r="I860" s="24">
        <v>0.09</v>
      </c>
      <c r="J860" s="24">
        <v>0.09</v>
      </c>
      <c r="K860" s="24">
        <v>0.09</v>
      </c>
      <c r="L860" s="24">
        <v>0.09</v>
      </c>
      <c r="M860" s="24">
        <v>0.09</v>
      </c>
      <c r="N860" s="24">
        <v>0.09</v>
      </c>
      <c r="O860" s="24">
        <v>0.09</v>
      </c>
      <c r="P860" s="24">
        <v>0.09</v>
      </c>
      <c r="Q860" s="192">
        <v>0</v>
      </c>
      <c r="R860" s="26" t="s">
        <v>44</v>
      </c>
    </row>
    <row r="861" spans="1:19" ht="25.5">
      <c r="A861" s="91">
        <f t="shared" si="94"/>
        <v>755</v>
      </c>
      <c r="B861" s="191" t="s">
        <v>1261</v>
      </c>
      <c r="C861" s="21" t="s">
        <v>1294</v>
      </c>
      <c r="D861" s="21" t="s">
        <v>1259</v>
      </c>
      <c r="E861" s="21" t="s">
        <v>43</v>
      </c>
      <c r="F861" s="21">
        <v>60</v>
      </c>
      <c r="G861" s="24">
        <v>0.09</v>
      </c>
      <c r="H861" s="24">
        <v>0.09</v>
      </c>
      <c r="I861" s="24">
        <v>0.09</v>
      </c>
      <c r="J861" s="24">
        <v>0.09</v>
      </c>
      <c r="K861" s="24">
        <v>0.09</v>
      </c>
      <c r="L861" s="24">
        <v>0.09</v>
      </c>
      <c r="M861" s="24">
        <v>0.09</v>
      </c>
      <c r="N861" s="24">
        <v>0.09</v>
      </c>
      <c r="O861" s="24">
        <v>0.09</v>
      </c>
      <c r="P861" s="24">
        <v>0.09</v>
      </c>
      <c r="Q861" s="192">
        <v>0</v>
      </c>
      <c r="R861" s="26" t="s">
        <v>44</v>
      </c>
    </row>
    <row r="862" spans="1:19" ht="25.5">
      <c r="A862" s="91">
        <f t="shared" si="94"/>
        <v>756</v>
      </c>
      <c r="B862" s="191" t="s">
        <v>1261</v>
      </c>
      <c r="C862" s="21" t="s">
        <v>1294</v>
      </c>
      <c r="D862" s="21" t="s">
        <v>1260</v>
      </c>
      <c r="E862" s="21" t="s">
        <v>43</v>
      </c>
      <c r="F862" s="21">
        <v>60</v>
      </c>
      <c r="G862" s="24">
        <v>1.77</v>
      </c>
      <c r="H862" s="24">
        <v>1.77</v>
      </c>
      <c r="I862" s="24">
        <v>1.77</v>
      </c>
      <c r="J862" s="24">
        <v>1.77</v>
      </c>
      <c r="K862" s="24">
        <v>1.77</v>
      </c>
      <c r="L862" s="24">
        <v>1.77</v>
      </c>
      <c r="M862" s="24">
        <v>1.77</v>
      </c>
      <c r="N862" s="24">
        <v>1.77</v>
      </c>
      <c r="O862" s="24">
        <v>1.77</v>
      </c>
      <c r="P862" s="24">
        <v>1.77</v>
      </c>
      <c r="Q862" s="192">
        <v>0</v>
      </c>
      <c r="R862" s="26" t="s">
        <v>44</v>
      </c>
    </row>
    <row r="863" spans="1:19" ht="25.5">
      <c r="A863" s="91">
        <f t="shared" si="94"/>
        <v>757</v>
      </c>
      <c r="B863" s="191" t="s">
        <v>1261</v>
      </c>
      <c r="C863" s="21" t="s">
        <v>1294</v>
      </c>
      <c r="D863" s="21" t="s">
        <v>1280</v>
      </c>
      <c r="E863" s="21" t="s">
        <v>43</v>
      </c>
      <c r="F863" s="21">
        <v>60</v>
      </c>
      <c r="G863" s="24">
        <v>2.5299999999999998</v>
      </c>
      <c r="H863" s="24">
        <v>2.5299999999999998</v>
      </c>
      <c r="I863" s="24">
        <v>2.5299999999999998</v>
      </c>
      <c r="J863" s="24">
        <v>2.5299999999999998</v>
      </c>
      <c r="K863" s="24">
        <v>2.5299999999999998</v>
      </c>
      <c r="L863" s="24">
        <v>2.5299999999999998</v>
      </c>
      <c r="M863" s="24">
        <v>2.5299999999999998</v>
      </c>
      <c r="N863" s="24">
        <v>2.5299999999999998</v>
      </c>
      <c r="O863" s="24">
        <v>2.5299999999999998</v>
      </c>
      <c r="P863" s="24">
        <v>2.5299999999999998</v>
      </c>
      <c r="Q863" s="192">
        <v>0</v>
      </c>
      <c r="R863" s="26" t="s">
        <v>44</v>
      </c>
    </row>
    <row r="864" spans="1:19" ht="25.5">
      <c r="A864" s="91">
        <f t="shared" si="94"/>
        <v>758</v>
      </c>
      <c r="B864" s="191" t="s">
        <v>1256</v>
      </c>
      <c r="C864" s="21" t="s">
        <v>1295</v>
      </c>
      <c r="D864" s="21" t="s">
        <v>1267</v>
      </c>
      <c r="E864" s="21" t="s">
        <v>43</v>
      </c>
      <c r="F864" s="21">
        <v>60</v>
      </c>
      <c r="G864" s="24">
        <v>0.18</v>
      </c>
      <c r="H864" s="24">
        <v>0.18</v>
      </c>
      <c r="I864" s="24">
        <v>0.18</v>
      </c>
      <c r="J864" s="24">
        <v>0.18</v>
      </c>
      <c r="K864" s="24">
        <v>0.18</v>
      </c>
      <c r="L864" s="24">
        <v>0.18</v>
      </c>
      <c r="M864" s="24">
        <v>0.18</v>
      </c>
      <c r="N864" s="24">
        <v>0.18</v>
      </c>
      <c r="O864" s="24">
        <v>0.18</v>
      </c>
      <c r="P864" s="24">
        <v>0.18</v>
      </c>
      <c r="Q864" s="192">
        <v>0</v>
      </c>
      <c r="R864" s="26" t="s">
        <v>44</v>
      </c>
    </row>
    <row r="865" spans="1:18" ht="25.5">
      <c r="A865" s="91">
        <f t="shared" si="94"/>
        <v>759</v>
      </c>
      <c r="B865" s="191" t="s">
        <v>1256</v>
      </c>
      <c r="C865" s="21" t="s">
        <v>1295</v>
      </c>
      <c r="D865" s="21" t="s">
        <v>1265</v>
      </c>
      <c r="E865" s="21" t="s">
        <v>43</v>
      </c>
      <c r="F865" s="21">
        <v>60</v>
      </c>
      <c r="G865" s="24">
        <v>0.11</v>
      </c>
      <c r="H865" s="24">
        <v>0.11</v>
      </c>
      <c r="I865" s="24">
        <v>0.11</v>
      </c>
      <c r="J865" s="24">
        <v>0.11</v>
      </c>
      <c r="K865" s="24">
        <v>0.11</v>
      </c>
      <c r="L865" s="24">
        <v>0.11</v>
      </c>
      <c r="M865" s="24">
        <v>0.11</v>
      </c>
      <c r="N865" s="24">
        <v>0.11</v>
      </c>
      <c r="O865" s="24">
        <v>0.11</v>
      </c>
      <c r="P865" s="24">
        <v>0.11</v>
      </c>
      <c r="Q865" s="192">
        <v>0</v>
      </c>
      <c r="R865" s="26" t="s">
        <v>44</v>
      </c>
    </row>
    <row r="866" spans="1:18" ht="25.5">
      <c r="A866" s="91">
        <f t="shared" si="94"/>
        <v>760</v>
      </c>
      <c r="B866" s="191" t="s">
        <v>1256</v>
      </c>
      <c r="C866" s="21" t="s">
        <v>1295</v>
      </c>
      <c r="D866" s="21" t="s">
        <v>1263</v>
      </c>
      <c r="E866" s="21" t="s">
        <v>43</v>
      </c>
      <c r="F866" s="21">
        <v>60</v>
      </c>
      <c r="G866" s="24">
        <v>0.19</v>
      </c>
      <c r="H866" s="24">
        <v>0.19</v>
      </c>
      <c r="I866" s="24">
        <v>0.19</v>
      </c>
      <c r="J866" s="24">
        <v>0.19</v>
      </c>
      <c r="K866" s="24">
        <v>0.19</v>
      </c>
      <c r="L866" s="24">
        <v>0.19</v>
      </c>
      <c r="M866" s="24">
        <v>0.19</v>
      </c>
      <c r="N866" s="24">
        <v>0.19</v>
      </c>
      <c r="O866" s="24">
        <v>0.19</v>
      </c>
      <c r="P866" s="24">
        <v>0.19</v>
      </c>
      <c r="Q866" s="192">
        <v>0</v>
      </c>
      <c r="R866" s="26" t="s">
        <v>44</v>
      </c>
    </row>
    <row r="867" spans="1:18" ht="25.5">
      <c r="A867" s="91">
        <f t="shared" si="94"/>
        <v>761</v>
      </c>
      <c r="B867" s="191" t="s">
        <v>1256</v>
      </c>
      <c r="C867" s="21" t="s">
        <v>1295</v>
      </c>
      <c r="D867" s="21" t="s">
        <v>1258</v>
      </c>
      <c r="E867" s="21" t="s">
        <v>43</v>
      </c>
      <c r="F867" s="21">
        <v>60</v>
      </c>
      <c r="G867" s="24">
        <v>0.14000000000000001</v>
      </c>
      <c r="H867" s="24">
        <v>0.14000000000000001</v>
      </c>
      <c r="I867" s="24">
        <v>0.14000000000000001</v>
      </c>
      <c r="J867" s="24">
        <v>0.14000000000000001</v>
      </c>
      <c r="K867" s="24">
        <v>0.14000000000000001</v>
      </c>
      <c r="L867" s="24">
        <v>0.14000000000000001</v>
      </c>
      <c r="M867" s="24">
        <v>0.14000000000000001</v>
      </c>
      <c r="N867" s="24">
        <v>0.14000000000000001</v>
      </c>
      <c r="O867" s="24">
        <v>0.14000000000000001</v>
      </c>
      <c r="P867" s="24">
        <v>0.14000000000000001</v>
      </c>
      <c r="Q867" s="192">
        <v>0</v>
      </c>
      <c r="R867" s="26" t="s">
        <v>44</v>
      </c>
    </row>
    <row r="868" spans="1:18" ht="25.5">
      <c r="A868" s="91">
        <f t="shared" si="94"/>
        <v>762</v>
      </c>
      <c r="B868" s="191" t="s">
        <v>1261</v>
      </c>
      <c r="C868" s="21" t="s">
        <v>1296</v>
      </c>
      <c r="D868" s="21" t="s">
        <v>1265</v>
      </c>
      <c r="E868" s="21" t="s">
        <v>43</v>
      </c>
      <c r="F868" s="21">
        <v>60</v>
      </c>
      <c r="G868" s="85">
        <v>0.03</v>
      </c>
      <c r="H868" s="85">
        <v>0.03</v>
      </c>
      <c r="I868" s="85">
        <v>0.03</v>
      </c>
      <c r="J868" s="85">
        <v>0.03</v>
      </c>
      <c r="K868" s="85">
        <v>0.03</v>
      </c>
      <c r="L868" s="85">
        <v>0.03</v>
      </c>
      <c r="M868" s="85">
        <v>0.03</v>
      </c>
      <c r="N868" s="85">
        <v>0.03</v>
      </c>
      <c r="O868" s="85">
        <v>0.03</v>
      </c>
      <c r="P868" s="85">
        <v>0.03</v>
      </c>
      <c r="Q868" s="192">
        <v>0</v>
      </c>
      <c r="R868" s="26" t="s">
        <v>44</v>
      </c>
    </row>
    <row r="869" spans="1:18" ht="25.5">
      <c r="A869" s="91">
        <f t="shared" si="94"/>
        <v>763</v>
      </c>
      <c r="B869" s="191" t="s">
        <v>1261</v>
      </c>
      <c r="C869" s="21" t="s">
        <v>1296</v>
      </c>
      <c r="D869" s="21" t="s">
        <v>1258</v>
      </c>
      <c r="E869" s="21" t="s">
        <v>43</v>
      </c>
      <c r="F869" s="21">
        <v>60</v>
      </c>
      <c r="G869" s="85">
        <v>0.02</v>
      </c>
      <c r="H869" s="85">
        <v>0.02</v>
      </c>
      <c r="I869" s="85">
        <v>0.02</v>
      </c>
      <c r="J869" s="85">
        <v>0.02</v>
      </c>
      <c r="K869" s="85">
        <v>0.02</v>
      </c>
      <c r="L869" s="85">
        <v>0.02</v>
      </c>
      <c r="M869" s="85">
        <v>0.02</v>
      </c>
      <c r="N869" s="85">
        <v>0.02</v>
      </c>
      <c r="O869" s="85">
        <v>0.02</v>
      </c>
      <c r="P869" s="85">
        <v>0.02</v>
      </c>
      <c r="Q869" s="192">
        <v>0</v>
      </c>
      <c r="R869" s="26" t="s">
        <v>44</v>
      </c>
    </row>
    <row r="870" spans="1:18" ht="25.5">
      <c r="A870" s="91">
        <f t="shared" si="94"/>
        <v>764</v>
      </c>
      <c r="B870" s="191" t="s">
        <v>1261</v>
      </c>
      <c r="C870" s="21" t="s">
        <v>1296</v>
      </c>
      <c r="D870" s="21" t="s">
        <v>1259</v>
      </c>
      <c r="E870" s="21" t="s">
        <v>43</v>
      </c>
      <c r="F870" s="21">
        <v>60</v>
      </c>
      <c r="G870" s="85">
        <v>0.02</v>
      </c>
      <c r="H870" s="85">
        <v>0.02</v>
      </c>
      <c r="I870" s="85">
        <v>0.02</v>
      </c>
      <c r="J870" s="85">
        <v>0.02</v>
      </c>
      <c r="K870" s="85">
        <v>0.02</v>
      </c>
      <c r="L870" s="85">
        <v>0.02</v>
      </c>
      <c r="M870" s="85">
        <v>0.02</v>
      </c>
      <c r="N870" s="85">
        <v>0.02</v>
      </c>
      <c r="O870" s="85">
        <v>0.02</v>
      </c>
      <c r="P870" s="85">
        <v>0.02</v>
      </c>
      <c r="Q870" s="192">
        <v>0</v>
      </c>
      <c r="R870" s="26" t="s">
        <v>44</v>
      </c>
    </row>
    <row r="871" spans="1:18" ht="25.5">
      <c r="A871" s="91">
        <f t="shared" si="94"/>
        <v>765</v>
      </c>
      <c r="B871" s="191" t="s">
        <v>1261</v>
      </c>
      <c r="C871" s="21" t="s">
        <v>1296</v>
      </c>
      <c r="D871" s="194" t="s">
        <v>1279</v>
      </c>
      <c r="E871" s="21" t="s">
        <v>43</v>
      </c>
      <c r="F871" s="21">
        <v>60</v>
      </c>
      <c r="G871" s="85">
        <v>0.14000000000000001</v>
      </c>
      <c r="H871" s="85">
        <v>0.14000000000000001</v>
      </c>
      <c r="I871" s="85">
        <v>0.14000000000000001</v>
      </c>
      <c r="J871" s="85">
        <v>0.14000000000000001</v>
      </c>
      <c r="K871" s="85">
        <v>0.14000000000000001</v>
      </c>
      <c r="L871" s="85">
        <v>0.14000000000000001</v>
      </c>
      <c r="M871" s="85">
        <v>0.14000000000000001</v>
      </c>
      <c r="N871" s="85">
        <v>0.14000000000000001</v>
      </c>
      <c r="O871" s="85">
        <v>0.14000000000000001</v>
      </c>
      <c r="P871" s="85">
        <v>0.14000000000000001</v>
      </c>
      <c r="Q871" s="192">
        <v>0</v>
      </c>
      <c r="R871" s="26" t="s">
        <v>44</v>
      </c>
    </row>
    <row r="872" spans="1:18" ht="25.5">
      <c r="A872" s="91">
        <f t="shared" si="94"/>
        <v>766</v>
      </c>
      <c r="B872" s="191" t="s">
        <v>1261</v>
      </c>
      <c r="C872" s="21" t="s">
        <v>1297</v>
      </c>
      <c r="D872" s="194" t="s">
        <v>1258</v>
      </c>
      <c r="E872" s="21" t="s">
        <v>43</v>
      </c>
      <c r="F872" s="21">
        <v>60</v>
      </c>
      <c r="G872" s="24">
        <v>0.03</v>
      </c>
      <c r="H872" s="24">
        <v>0.03</v>
      </c>
      <c r="I872" s="24">
        <v>0.03</v>
      </c>
      <c r="J872" s="24">
        <v>0.03</v>
      </c>
      <c r="K872" s="24">
        <v>0.03</v>
      </c>
      <c r="L872" s="24">
        <v>0.03</v>
      </c>
      <c r="M872" s="24">
        <v>0.03</v>
      </c>
      <c r="N872" s="24">
        <v>0.03</v>
      </c>
      <c r="O872" s="24">
        <v>0.03</v>
      </c>
      <c r="P872" s="24">
        <v>0.03</v>
      </c>
      <c r="Q872" s="192">
        <v>0</v>
      </c>
      <c r="R872" s="26" t="s">
        <v>44</v>
      </c>
    </row>
    <row r="873" spans="1:18" ht="25.5">
      <c r="A873" s="91">
        <f t="shared" ref="A873:A876" si="95">A872+1</f>
        <v>767</v>
      </c>
      <c r="B873" s="191" t="s">
        <v>1261</v>
      </c>
      <c r="C873" s="21" t="s">
        <v>1297</v>
      </c>
      <c r="D873" s="194" t="s">
        <v>1259</v>
      </c>
      <c r="E873" s="21" t="s">
        <v>43</v>
      </c>
      <c r="F873" s="21">
        <v>60</v>
      </c>
      <c r="G873" s="24">
        <v>0.42</v>
      </c>
      <c r="H873" s="24">
        <v>0.42</v>
      </c>
      <c r="I873" s="24">
        <v>0.42</v>
      </c>
      <c r="J873" s="24">
        <v>0.42</v>
      </c>
      <c r="K873" s="24">
        <v>0.42</v>
      </c>
      <c r="L873" s="24">
        <v>0.42</v>
      </c>
      <c r="M873" s="24">
        <v>0.42</v>
      </c>
      <c r="N873" s="24">
        <v>0.42</v>
      </c>
      <c r="O873" s="24">
        <v>0.42</v>
      </c>
      <c r="P873" s="24">
        <v>0.42</v>
      </c>
      <c r="Q873" s="192">
        <v>0</v>
      </c>
      <c r="R873" s="26" t="s">
        <v>44</v>
      </c>
    </row>
    <row r="874" spans="1:18" ht="25.5">
      <c r="A874" s="91">
        <f t="shared" si="95"/>
        <v>768</v>
      </c>
      <c r="B874" s="191" t="s">
        <v>1261</v>
      </c>
      <c r="C874" s="21" t="s">
        <v>1298</v>
      </c>
      <c r="D874" s="193" t="s">
        <v>1267</v>
      </c>
      <c r="E874" s="21" t="s">
        <v>43</v>
      </c>
      <c r="F874" s="21">
        <v>60</v>
      </c>
      <c r="G874" s="24">
        <v>0.26</v>
      </c>
      <c r="H874" s="24">
        <v>0.26</v>
      </c>
      <c r="I874" s="24">
        <v>0.26</v>
      </c>
      <c r="J874" s="24">
        <v>0.26</v>
      </c>
      <c r="K874" s="24">
        <v>0.26</v>
      </c>
      <c r="L874" s="24">
        <v>0.26</v>
      </c>
      <c r="M874" s="24">
        <v>0.26</v>
      </c>
      <c r="N874" s="24">
        <v>0.26</v>
      </c>
      <c r="O874" s="24">
        <v>0.26</v>
      </c>
      <c r="P874" s="24">
        <v>0.26</v>
      </c>
      <c r="Q874" s="192">
        <v>0</v>
      </c>
      <c r="R874" s="26" t="s">
        <v>44</v>
      </c>
    </row>
    <row r="875" spans="1:18" ht="25.5">
      <c r="A875" s="91">
        <f t="shared" si="95"/>
        <v>769</v>
      </c>
      <c r="B875" s="191" t="s">
        <v>1261</v>
      </c>
      <c r="C875" s="21" t="s">
        <v>1298</v>
      </c>
      <c r="D875" s="193" t="s">
        <v>1258</v>
      </c>
      <c r="E875" s="21" t="s">
        <v>43</v>
      </c>
      <c r="F875" s="21">
        <v>60</v>
      </c>
      <c r="G875" s="24">
        <v>0.28999999999999998</v>
      </c>
      <c r="H875" s="24">
        <v>0.28999999999999998</v>
      </c>
      <c r="I875" s="24">
        <v>0.28999999999999998</v>
      </c>
      <c r="J875" s="24">
        <v>0.28999999999999998</v>
      </c>
      <c r="K875" s="24">
        <v>0.28999999999999998</v>
      </c>
      <c r="L875" s="24">
        <v>0.28999999999999998</v>
      </c>
      <c r="M875" s="24">
        <v>0.28999999999999998</v>
      </c>
      <c r="N875" s="24">
        <v>0.28999999999999998</v>
      </c>
      <c r="O875" s="24">
        <v>0.28999999999999998</v>
      </c>
      <c r="P875" s="24">
        <v>0.28999999999999998</v>
      </c>
      <c r="Q875" s="192">
        <v>0</v>
      </c>
      <c r="R875" s="26" t="s">
        <v>44</v>
      </c>
    </row>
    <row r="876" spans="1:18" ht="25.5">
      <c r="A876" s="91">
        <f t="shared" si="95"/>
        <v>770</v>
      </c>
      <c r="B876" s="191" t="s">
        <v>1261</v>
      </c>
      <c r="C876" s="21" t="s">
        <v>1299</v>
      </c>
      <c r="D876" s="193" t="s">
        <v>1258</v>
      </c>
      <c r="E876" s="91" t="s">
        <v>43</v>
      </c>
      <c r="F876" s="21">
        <v>60</v>
      </c>
      <c r="G876" s="24">
        <v>0.03</v>
      </c>
      <c r="H876" s="24">
        <v>0.03</v>
      </c>
      <c r="I876" s="24">
        <v>0.03</v>
      </c>
      <c r="J876" s="24">
        <v>0.03</v>
      </c>
      <c r="K876" s="24">
        <v>0.03</v>
      </c>
      <c r="L876" s="24">
        <v>0.03</v>
      </c>
      <c r="M876" s="24">
        <v>0.03</v>
      </c>
      <c r="N876" s="24">
        <v>0.03</v>
      </c>
      <c r="O876" s="24">
        <v>0.03</v>
      </c>
      <c r="P876" s="24">
        <v>0.03</v>
      </c>
      <c r="Q876" s="192">
        <v>0</v>
      </c>
      <c r="R876" s="26" t="s">
        <v>44</v>
      </c>
    </row>
    <row r="877" spans="1:18">
      <c r="A877" s="310" t="s">
        <v>1300</v>
      </c>
      <c r="B877" s="311"/>
      <c r="C877" s="311"/>
      <c r="D877" s="311"/>
      <c r="E877" s="311"/>
      <c r="F877" s="311"/>
      <c r="G877" s="312"/>
      <c r="H877" s="312"/>
      <c r="I877" s="312"/>
      <c r="J877" s="312"/>
      <c r="K877" s="312"/>
      <c r="L877" s="312"/>
      <c r="M877" s="312"/>
      <c r="N877" s="312"/>
      <c r="O877" s="312"/>
      <c r="P877" s="312"/>
      <c r="Q877" s="311"/>
      <c r="R877" s="313"/>
    </row>
    <row r="878" spans="1:18">
      <c r="A878" s="129">
        <f>A876+1</f>
        <v>771</v>
      </c>
      <c r="B878" s="65" t="s">
        <v>1301</v>
      </c>
      <c r="C878" s="128" t="s">
        <v>1302</v>
      </c>
      <c r="D878" s="128" t="s">
        <v>1303</v>
      </c>
      <c r="E878" s="128" t="s">
        <v>180</v>
      </c>
      <c r="F878" s="128">
        <v>5</v>
      </c>
      <c r="G878" s="69">
        <v>0.01</v>
      </c>
      <c r="H878" s="69">
        <v>0.01</v>
      </c>
      <c r="I878" s="69">
        <v>0.01</v>
      </c>
      <c r="J878" s="69">
        <v>0.01</v>
      </c>
      <c r="K878" s="69">
        <v>0.01</v>
      </c>
      <c r="L878" s="69">
        <v>0.01</v>
      </c>
      <c r="M878" s="69">
        <v>0.01</v>
      </c>
      <c r="N878" s="69">
        <v>0.01</v>
      </c>
      <c r="O878" s="69">
        <v>0.01</v>
      </c>
      <c r="P878" s="69">
        <v>0.01</v>
      </c>
      <c r="Q878" s="196">
        <v>0</v>
      </c>
      <c r="R878" s="197"/>
    </row>
    <row r="879" spans="1:18">
      <c r="A879" s="38">
        <f t="shared" ref="A879:A942" si="96">A878+1</f>
        <v>772</v>
      </c>
      <c r="B879" s="32" t="s">
        <v>1304</v>
      </c>
      <c r="C879" s="53" t="s">
        <v>1302</v>
      </c>
      <c r="D879" s="53" t="s">
        <v>1305</v>
      </c>
      <c r="E879" s="53" t="s">
        <v>180</v>
      </c>
      <c r="F879" s="53">
        <v>5</v>
      </c>
      <c r="G879" s="54">
        <v>0.4</v>
      </c>
      <c r="H879" s="54">
        <v>0.4</v>
      </c>
      <c r="I879" s="54">
        <v>0.4</v>
      </c>
      <c r="J879" s="54">
        <v>0.4</v>
      </c>
      <c r="K879" s="54">
        <v>0.4</v>
      </c>
      <c r="L879" s="54">
        <v>0.4</v>
      </c>
      <c r="M879" s="54">
        <v>0.4</v>
      </c>
      <c r="N879" s="54">
        <v>0.4</v>
      </c>
      <c r="O879" s="54">
        <v>0.4</v>
      </c>
      <c r="P879" s="54">
        <v>0.4</v>
      </c>
      <c r="Q879" s="186">
        <v>0</v>
      </c>
      <c r="R879" s="19"/>
    </row>
    <row r="880" spans="1:18">
      <c r="A880" s="38">
        <f t="shared" si="96"/>
        <v>773</v>
      </c>
      <c r="B880" s="32" t="s">
        <v>1306</v>
      </c>
      <c r="C880" s="53" t="s">
        <v>1302</v>
      </c>
      <c r="D880" s="53" t="s">
        <v>1307</v>
      </c>
      <c r="E880" s="53" t="s">
        <v>180</v>
      </c>
      <c r="F880" s="53">
        <v>5</v>
      </c>
      <c r="G880" s="54">
        <v>1.5</v>
      </c>
      <c r="H880" s="54">
        <v>1.5</v>
      </c>
      <c r="I880" s="54">
        <v>1.5</v>
      </c>
      <c r="J880" s="54">
        <v>1.5</v>
      </c>
      <c r="K880" s="54">
        <v>1.5</v>
      </c>
      <c r="L880" s="54">
        <v>1.5</v>
      </c>
      <c r="M880" s="54">
        <v>1.5</v>
      </c>
      <c r="N880" s="54">
        <v>1.5</v>
      </c>
      <c r="O880" s="54">
        <v>1.5</v>
      </c>
      <c r="P880" s="54">
        <v>1.5</v>
      </c>
      <c r="Q880" s="186">
        <v>0</v>
      </c>
      <c r="R880" s="19"/>
    </row>
    <row r="881" spans="1:18">
      <c r="A881" s="38">
        <f t="shared" si="96"/>
        <v>774</v>
      </c>
      <c r="B881" s="32" t="s">
        <v>1308</v>
      </c>
      <c r="C881" s="53" t="s">
        <v>1302</v>
      </c>
      <c r="D881" s="53" t="s">
        <v>1309</v>
      </c>
      <c r="E881" s="53" t="s">
        <v>180</v>
      </c>
      <c r="F881" s="53">
        <v>5</v>
      </c>
      <c r="G881" s="54">
        <v>1</v>
      </c>
      <c r="H881" s="54">
        <v>1</v>
      </c>
      <c r="I881" s="54">
        <v>1</v>
      </c>
      <c r="J881" s="54">
        <v>1</v>
      </c>
      <c r="K881" s="54">
        <v>1</v>
      </c>
      <c r="L881" s="54">
        <v>1</v>
      </c>
      <c r="M881" s="54">
        <v>1</v>
      </c>
      <c r="N881" s="54">
        <v>1</v>
      </c>
      <c r="O881" s="54">
        <v>1</v>
      </c>
      <c r="P881" s="54">
        <v>1</v>
      </c>
      <c r="Q881" s="186">
        <v>0</v>
      </c>
      <c r="R881" s="19"/>
    </row>
    <row r="882" spans="1:18">
      <c r="A882" s="38">
        <f t="shared" si="96"/>
        <v>775</v>
      </c>
      <c r="B882" s="32" t="s">
        <v>1306</v>
      </c>
      <c r="C882" s="53" t="s">
        <v>1302</v>
      </c>
      <c r="D882" s="53" t="s">
        <v>1310</v>
      </c>
      <c r="E882" s="53" t="s">
        <v>180</v>
      </c>
      <c r="F882" s="53">
        <v>5</v>
      </c>
      <c r="G882" s="54">
        <v>0.2</v>
      </c>
      <c r="H882" s="54">
        <v>0.2</v>
      </c>
      <c r="I882" s="54">
        <v>0.2</v>
      </c>
      <c r="J882" s="54">
        <v>0.2</v>
      </c>
      <c r="K882" s="54">
        <v>0.2</v>
      </c>
      <c r="L882" s="54">
        <v>0.2</v>
      </c>
      <c r="M882" s="54">
        <v>0.2</v>
      </c>
      <c r="N882" s="54">
        <v>0.2</v>
      </c>
      <c r="O882" s="54">
        <v>0.2</v>
      </c>
      <c r="P882" s="54">
        <v>0.2</v>
      </c>
      <c r="Q882" s="186">
        <v>0</v>
      </c>
      <c r="R882" s="19"/>
    </row>
    <row r="883" spans="1:18" ht="63.75">
      <c r="A883" s="38">
        <f t="shared" si="96"/>
        <v>776</v>
      </c>
      <c r="B883" s="81" t="s">
        <v>1311</v>
      </c>
      <c r="C883" s="112" t="s">
        <v>1302</v>
      </c>
      <c r="D883" s="112" t="s">
        <v>1312</v>
      </c>
      <c r="E883" s="112" t="s">
        <v>180</v>
      </c>
      <c r="F883" s="112">
        <v>5</v>
      </c>
      <c r="G883" s="83">
        <v>5.6</v>
      </c>
      <c r="H883" s="83">
        <v>5.6</v>
      </c>
      <c r="I883" s="83">
        <v>5.6</v>
      </c>
      <c r="J883" s="83">
        <v>5.6</v>
      </c>
      <c r="K883" s="83">
        <v>5.6</v>
      </c>
      <c r="L883" s="83">
        <v>5.6</v>
      </c>
      <c r="M883" s="83">
        <v>5.6</v>
      </c>
      <c r="N883" s="83">
        <v>5.6</v>
      </c>
      <c r="O883" s="83">
        <v>5.6</v>
      </c>
      <c r="P883" s="83">
        <v>5.6</v>
      </c>
      <c r="Q883" s="198">
        <v>0</v>
      </c>
      <c r="R883" s="189"/>
    </row>
    <row r="884" spans="1:18" ht="25.5">
      <c r="A884" s="38">
        <f t="shared" si="96"/>
        <v>777</v>
      </c>
      <c r="B884" s="191" t="s">
        <v>1308</v>
      </c>
      <c r="C884" s="21" t="s">
        <v>1302</v>
      </c>
      <c r="D884" s="193" t="s">
        <v>1313</v>
      </c>
      <c r="E884" s="89" t="s">
        <v>180</v>
      </c>
      <c r="F884" s="21">
        <v>5</v>
      </c>
      <c r="G884" s="88">
        <v>0.04</v>
      </c>
      <c r="H884" s="88">
        <v>0.04</v>
      </c>
      <c r="I884" s="88">
        <v>0.04</v>
      </c>
      <c r="J884" s="88">
        <v>0.04</v>
      </c>
      <c r="K884" s="88">
        <v>0.04</v>
      </c>
      <c r="L884" s="88">
        <v>0.04</v>
      </c>
      <c r="M884" s="88">
        <v>0.04</v>
      </c>
      <c r="N884" s="88">
        <v>0.04</v>
      </c>
      <c r="O884" s="88">
        <v>0.04</v>
      </c>
      <c r="P884" s="88">
        <v>0.04</v>
      </c>
      <c r="Q884" s="192">
        <v>0</v>
      </c>
      <c r="R884" s="26" t="s">
        <v>44</v>
      </c>
    </row>
    <row r="885" spans="1:18">
      <c r="A885" s="38">
        <f t="shared" si="96"/>
        <v>778</v>
      </c>
      <c r="B885" s="65" t="s">
        <v>1314</v>
      </c>
      <c r="C885" s="128" t="s">
        <v>1315</v>
      </c>
      <c r="D885" s="128" t="s">
        <v>1265</v>
      </c>
      <c r="E885" s="128" t="s">
        <v>180</v>
      </c>
      <c r="F885" s="128">
        <v>5</v>
      </c>
      <c r="G885" s="69">
        <v>0.82</v>
      </c>
      <c r="H885" s="69">
        <v>0.82</v>
      </c>
      <c r="I885" s="69">
        <v>0.82</v>
      </c>
      <c r="J885" s="69">
        <v>0.82</v>
      </c>
      <c r="K885" s="69">
        <v>0.82</v>
      </c>
      <c r="L885" s="69">
        <v>0.82</v>
      </c>
      <c r="M885" s="69">
        <v>0.82</v>
      </c>
      <c r="N885" s="69">
        <v>0.82</v>
      </c>
      <c r="O885" s="69">
        <v>0.82</v>
      </c>
      <c r="P885" s="69">
        <v>0.82</v>
      </c>
      <c r="Q885" s="196">
        <v>0</v>
      </c>
      <c r="R885" s="197"/>
    </row>
    <row r="886" spans="1:18">
      <c r="A886" s="38">
        <f t="shared" si="96"/>
        <v>779</v>
      </c>
      <c r="B886" s="81" t="s">
        <v>1314</v>
      </c>
      <c r="C886" s="112" t="s">
        <v>1315</v>
      </c>
      <c r="D886" s="112" t="s">
        <v>1258</v>
      </c>
      <c r="E886" s="112" t="s">
        <v>180</v>
      </c>
      <c r="F886" s="112">
        <v>5</v>
      </c>
      <c r="G886" s="83">
        <v>0.84</v>
      </c>
      <c r="H886" s="83">
        <v>0.84</v>
      </c>
      <c r="I886" s="83">
        <v>0.84</v>
      </c>
      <c r="J886" s="83">
        <v>0.84</v>
      </c>
      <c r="K886" s="83">
        <v>0.84</v>
      </c>
      <c r="L886" s="83">
        <v>0.84</v>
      </c>
      <c r="M886" s="83">
        <v>0.84</v>
      </c>
      <c r="N886" s="83">
        <v>0.84</v>
      </c>
      <c r="O886" s="83">
        <v>0.84</v>
      </c>
      <c r="P886" s="83">
        <v>0.84</v>
      </c>
      <c r="Q886" s="198">
        <v>0</v>
      </c>
      <c r="R886" s="189"/>
    </row>
    <row r="887" spans="1:18">
      <c r="A887" s="38">
        <f t="shared" si="96"/>
        <v>780</v>
      </c>
      <c r="B887" s="65" t="s">
        <v>1316</v>
      </c>
      <c r="C887" s="128" t="s">
        <v>1315</v>
      </c>
      <c r="D887" s="128" t="s">
        <v>1317</v>
      </c>
      <c r="E887" s="128" t="s">
        <v>180</v>
      </c>
      <c r="F887" s="128">
        <v>5</v>
      </c>
      <c r="G887" s="69">
        <v>0.15</v>
      </c>
      <c r="H887" s="69">
        <v>0.15</v>
      </c>
      <c r="I887" s="69">
        <v>0.15</v>
      </c>
      <c r="J887" s="69">
        <v>0.15</v>
      </c>
      <c r="K887" s="69">
        <v>0.15</v>
      </c>
      <c r="L887" s="69">
        <v>0.15</v>
      </c>
      <c r="M887" s="69">
        <v>0.15</v>
      </c>
      <c r="N887" s="69">
        <v>0.15</v>
      </c>
      <c r="O887" s="69">
        <v>0.15</v>
      </c>
      <c r="P887" s="69">
        <v>0.15</v>
      </c>
      <c r="Q887" s="196">
        <v>0</v>
      </c>
      <c r="R887" s="197"/>
    </row>
    <row r="888" spans="1:18" ht="38.25">
      <c r="A888" s="38">
        <f t="shared" si="96"/>
        <v>781</v>
      </c>
      <c r="B888" s="32" t="s">
        <v>1318</v>
      </c>
      <c r="C888" s="53" t="s">
        <v>1315</v>
      </c>
      <c r="D888" s="53" t="s">
        <v>1319</v>
      </c>
      <c r="E888" s="53" t="s">
        <v>180</v>
      </c>
      <c r="F888" s="53">
        <v>5</v>
      </c>
      <c r="G888" s="54">
        <v>1.24</v>
      </c>
      <c r="H888" s="54">
        <v>1.24</v>
      </c>
      <c r="I888" s="54">
        <v>1.24</v>
      </c>
      <c r="J888" s="54">
        <v>1.24</v>
      </c>
      <c r="K888" s="54">
        <v>1.24</v>
      </c>
      <c r="L888" s="54">
        <v>1.24</v>
      </c>
      <c r="M888" s="54">
        <v>1.24</v>
      </c>
      <c r="N888" s="54">
        <v>1.24</v>
      </c>
      <c r="O888" s="54">
        <v>1.24</v>
      </c>
      <c r="P888" s="54">
        <v>1.24</v>
      </c>
      <c r="Q888" s="186">
        <v>0</v>
      </c>
      <c r="R888" s="19"/>
    </row>
    <row r="889" spans="1:18" ht="25.5">
      <c r="A889" s="38">
        <f t="shared" si="96"/>
        <v>782</v>
      </c>
      <c r="B889" s="32" t="s">
        <v>1320</v>
      </c>
      <c r="C889" s="53" t="s">
        <v>1321</v>
      </c>
      <c r="D889" s="53" t="s">
        <v>1267</v>
      </c>
      <c r="E889" s="53" t="s">
        <v>180</v>
      </c>
      <c r="F889" s="53">
        <v>5</v>
      </c>
      <c r="G889" s="54">
        <v>0.41</v>
      </c>
      <c r="H889" s="54">
        <v>0.41</v>
      </c>
      <c r="I889" s="54">
        <v>0.41</v>
      </c>
      <c r="J889" s="54">
        <v>0.41</v>
      </c>
      <c r="K889" s="54">
        <v>0.41</v>
      </c>
      <c r="L889" s="54">
        <v>0.41</v>
      </c>
      <c r="M889" s="54">
        <v>0.41</v>
      </c>
      <c r="N889" s="54">
        <v>0.41</v>
      </c>
      <c r="O889" s="54">
        <v>0.41</v>
      </c>
      <c r="P889" s="54">
        <v>0.41</v>
      </c>
      <c r="Q889" s="186">
        <v>0</v>
      </c>
      <c r="R889" s="19"/>
    </row>
    <row r="890" spans="1:18">
      <c r="A890" s="38">
        <f t="shared" si="96"/>
        <v>783</v>
      </c>
      <c r="B890" s="32" t="s">
        <v>1322</v>
      </c>
      <c r="C890" s="53" t="s">
        <v>1321</v>
      </c>
      <c r="D890" s="53" t="s">
        <v>1263</v>
      </c>
      <c r="E890" s="53" t="s">
        <v>180</v>
      </c>
      <c r="F890" s="53">
        <v>5</v>
      </c>
      <c r="G890" s="54">
        <v>0.89</v>
      </c>
      <c r="H890" s="54">
        <v>0.89</v>
      </c>
      <c r="I890" s="54">
        <v>0.89</v>
      </c>
      <c r="J890" s="54">
        <v>0.89</v>
      </c>
      <c r="K890" s="54">
        <v>0.89</v>
      </c>
      <c r="L890" s="54">
        <v>0.89</v>
      </c>
      <c r="M890" s="54">
        <v>0.89</v>
      </c>
      <c r="N890" s="54">
        <v>0.89</v>
      </c>
      <c r="O890" s="54">
        <v>0.89</v>
      </c>
      <c r="P890" s="54">
        <v>0.89</v>
      </c>
      <c r="Q890" s="186">
        <v>0</v>
      </c>
      <c r="R890" s="19"/>
    </row>
    <row r="891" spans="1:18">
      <c r="A891" s="38">
        <f t="shared" si="96"/>
        <v>784</v>
      </c>
      <c r="B891" s="32" t="s">
        <v>1323</v>
      </c>
      <c r="C891" s="53" t="s">
        <v>1321</v>
      </c>
      <c r="D891" s="53" t="s">
        <v>1259</v>
      </c>
      <c r="E891" s="53" t="s">
        <v>180</v>
      </c>
      <c r="F891" s="53">
        <v>5</v>
      </c>
      <c r="G891" s="54">
        <v>0.17</v>
      </c>
      <c r="H891" s="54">
        <v>0.17</v>
      </c>
      <c r="I891" s="54">
        <v>0.17</v>
      </c>
      <c r="J891" s="54">
        <v>0.17</v>
      </c>
      <c r="K891" s="54">
        <v>0.17</v>
      </c>
      <c r="L891" s="54">
        <v>0.17</v>
      </c>
      <c r="M891" s="54">
        <v>0.17</v>
      </c>
      <c r="N891" s="54">
        <v>0.17</v>
      </c>
      <c r="O891" s="54">
        <v>0.17</v>
      </c>
      <c r="P891" s="54">
        <v>0.17</v>
      </c>
      <c r="Q891" s="186">
        <v>0</v>
      </c>
      <c r="R891" s="19"/>
    </row>
    <row r="892" spans="1:18">
      <c r="A892" s="38">
        <f t="shared" si="96"/>
        <v>785</v>
      </c>
      <c r="B892" s="32" t="s">
        <v>1324</v>
      </c>
      <c r="C892" s="53" t="s">
        <v>1321</v>
      </c>
      <c r="D892" s="53" t="s">
        <v>1279</v>
      </c>
      <c r="E892" s="53" t="s">
        <v>180</v>
      </c>
      <c r="F892" s="53">
        <v>5</v>
      </c>
      <c r="G892" s="54">
        <v>0.47</v>
      </c>
      <c r="H892" s="54">
        <v>0.47</v>
      </c>
      <c r="I892" s="54">
        <v>0.47</v>
      </c>
      <c r="J892" s="54">
        <v>0.47</v>
      </c>
      <c r="K892" s="54">
        <v>0.47</v>
      </c>
      <c r="L892" s="54">
        <v>0.47</v>
      </c>
      <c r="M892" s="54">
        <v>0.47</v>
      </c>
      <c r="N892" s="54">
        <v>0.47</v>
      </c>
      <c r="O892" s="54">
        <v>0.47</v>
      </c>
      <c r="P892" s="54">
        <v>0.47</v>
      </c>
      <c r="Q892" s="186">
        <v>0</v>
      </c>
      <c r="R892" s="19"/>
    </row>
    <row r="893" spans="1:18">
      <c r="A893" s="38">
        <f t="shared" si="96"/>
        <v>786</v>
      </c>
      <c r="B893" s="199" t="s">
        <v>1325</v>
      </c>
      <c r="C893" s="112" t="s">
        <v>1321</v>
      </c>
      <c r="D893" s="112" t="s">
        <v>1292</v>
      </c>
      <c r="E893" s="112" t="s">
        <v>180</v>
      </c>
      <c r="F893" s="112">
        <v>5</v>
      </c>
      <c r="G893" s="83">
        <v>0.02</v>
      </c>
      <c r="H893" s="83">
        <v>0.02</v>
      </c>
      <c r="I893" s="83">
        <v>0.02</v>
      </c>
      <c r="J893" s="83">
        <v>0.02</v>
      </c>
      <c r="K893" s="83">
        <v>0.02</v>
      </c>
      <c r="L893" s="83">
        <v>0.02</v>
      </c>
      <c r="M893" s="83">
        <v>0.02</v>
      </c>
      <c r="N893" s="83">
        <v>0.02</v>
      </c>
      <c r="O893" s="83">
        <v>0.02</v>
      </c>
      <c r="P893" s="83">
        <v>0.02</v>
      </c>
      <c r="Q893" s="198">
        <v>0</v>
      </c>
      <c r="R893" s="189"/>
    </row>
    <row r="894" spans="1:18" ht="25.5">
      <c r="A894" s="38">
        <f t="shared" si="96"/>
        <v>787</v>
      </c>
      <c r="B894" s="191" t="s">
        <v>1326</v>
      </c>
      <c r="C894" s="21" t="s">
        <v>1327</v>
      </c>
      <c r="D894" s="193" t="s">
        <v>1328</v>
      </c>
      <c r="E894" s="89" t="s">
        <v>180</v>
      </c>
      <c r="F894" s="21">
        <v>5</v>
      </c>
      <c r="G894" s="88">
        <v>0.2</v>
      </c>
      <c r="H894" s="88">
        <v>0.2</v>
      </c>
      <c r="I894" s="88">
        <v>0.2</v>
      </c>
      <c r="J894" s="88">
        <v>0.2</v>
      </c>
      <c r="K894" s="88">
        <v>0.2</v>
      </c>
      <c r="L894" s="88">
        <v>0.2</v>
      </c>
      <c r="M894" s="88">
        <v>0.2</v>
      </c>
      <c r="N894" s="88">
        <v>0.2</v>
      </c>
      <c r="O894" s="88">
        <v>0.2</v>
      </c>
      <c r="P894" s="88">
        <v>0.2</v>
      </c>
      <c r="Q894" s="192">
        <v>0</v>
      </c>
      <c r="R894" s="26" t="s">
        <v>44</v>
      </c>
    </row>
    <row r="895" spans="1:18" ht="51">
      <c r="A895" s="38">
        <f t="shared" si="96"/>
        <v>788</v>
      </c>
      <c r="B895" s="191" t="s">
        <v>1329</v>
      </c>
      <c r="C895" s="21" t="s">
        <v>1330</v>
      </c>
      <c r="D895" s="193" t="s">
        <v>1331</v>
      </c>
      <c r="E895" s="89" t="s">
        <v>43</v>
      </c>
      <c r="F895" s="21">
        <v>20</v>
      </c>
      <c r="G895" s="88"/>
      <c r="H895" s="88"/>
      <c r="I895" s="88"/>
      <c r="J895" s="88">
        <v>0.11799999999999999</v>
      </c>
      <c r="K895" s="88">
        <v>0.11799999999999999</v>
      </c>
      <c r="L895" s="88">
        <v>0.11799999999999999</v>
      </c>
      <c r="M895" s="88">
        <v>0.11799999999999999</v>
      </c>
      <c r="N895" s="88">
        <v>0.11799999999999999</v>
      </c>
      <c r="O895" s="88">
        <v>0.11799999999999999</v>
      </c>
      <c r="P895" s="88">
        <v>0.11799999999999999</v>
      </c>
      <c r="Q895" s="192">
        <v>100</v>
      </c>
      <c r="R895" s="26" t="s">
        <v>44</v>
      </c>
    </row>
    <row r="896" spans="1:18" ht="63.75">
      <c r="A896" s="38">
        <f t="shared" si="96"/>
        <v>789</v>
      </c>
      <c r="B896" s="191" t="s">
        <v>1332</v>
      </c>
      <c r="C896" s="21" t="s">
        <v>1330</v>
      </c>
      <c r="D896" s="193" t="s">
        <v>1333</v>
      </c>
      <c r="E896" s="89" t="s">
        <v>43</v>
      </c>
      <c r="F896" s="21">
        <v>20</v>
      </c>
      <c r="G896" s="88"/>
      <c r="H896" s="88"/>
      <c r="I896" s="88"/>
      <c r="J896" s="88">
        <v>9.6000000000000002E-2</v>
      </c>
      <c r="K896" s="88">
        <v>9.6000000000000002E-2</v>
      </c>
      <c r="L896" s="88">
        <v>9.6000000000000002E-2</v>
      </c>
      <c r="M896" s="88">
        <v>9.6000000000000002E-2</v>
      </c>
      <c r="N896" s="88">
        <v>9.6000000000000002E-2</v>
      </c>
      <c r="O896" s="88">
        <v>9.6000000000000002E-2</v>
      </c>
      <c r="P896" s="88">
        <v>9.6000000000000002E-2</v>
      </c>
      <c r="Q896" s="192">
        <v>100</v>
      </c>
      <c r="R896" s="26" t="s">
        <v>44</v>
      </c>
    </row>
    <row r="897" spans="1:18" ht="25.5">
      <c r="A897" s="38">
        <f t="shared" si="96"/>
        <v>790</v>
      </c>
      <c r="B897" s="191" t="s">
        <v>1334</v>
      </c>
      <c r="C897" s="21" t="s">
        <v>1335</v>
      </c>
      <c r="D897" s="193" t="s">
        <v>1336</v>
      </c>
      <c r="E897" s="89" t="s">
        <v>43</v>
      </c>
      <c r="F897" s="21">
        <v>20</v>
      </c>
      <c r="G897" s="88"/>
      <c r="H897" s="88"/>
      <c r="I897" s="88"/>
      <c r="J897" s="88">
        <v>13</v>
      </c>
      <c r="K897" s="88">
        <v>13</v>
      </c>
      <c r="L897" s="88">
        <v>13</v>
      </c>
      <c r="M897" s="88">
        <v>13</v>
      </c>
      <c r="N897" s="88">
        <v>13</v>
      </c>
      <c r="O897" s="88">
        <v>13</v>
      </c>
      <c r="P897" s="88">
        <v>13</v>
      </c>
      <c r="Q897" s="192">
        <v>100</v>
      </c>
      <c r="R897" s="26" t="s">
        <v>44</v>
      </c>
    </row>
    <row r="898" spans="1:18" ht="63.75">
      <c r="A898" s="38">
        <f t="shared" si="96"/>
        <v>791</v>
      </c>
      <c r="B898" s="191" t="s">
        <v>1337</v>
      </c>
      <c r="C898" s="21" t="s">
        <v>1338</v>
      </c>
      <c r="D898" s="193" t="s">
        <v>1339</v>
      </c>
      <c r="E898" s="89" t="s">
        <v>43</v>
      </c>
      <c r="F898" s="21">
        <v>20</v>
      </c>
      <c r="G898" s="88"/>
      <c r="H898" s="88"/>
      <c r="I898" s="88"/>
      <c r="J898" s="88">
        <v>0.36699999999999999</v>
      </c>
      <c r="K898" s="88">
        <v>0.36699999999999999</v>
      </c>
      <c r="L898" s="88">
        <v>0.36699999999999999</v>
      </c>
      <c r="M898" s="88">
        <v>0.36699999999999999</v>
      </c>
      <c r="N898" s="88">
        <v>0.36699999999999999</v>
      </c>
      <c r="O898" s="88">
        <v>0.36699999999999999</v>
      </c>
      <c r="P898" s="88">
        <v>0.36699999999999999</v>
      </c>
      <c r="Q898" s="192">
        <v>100</v>
      </c>
      <c r="R898" s="26" t="s">
        <v>44</v>
      </c>
    </row>
    <row r="899" spans="1:18" ht="63.75">
      <c r="A899" s="38">
        <f t="shared" si="96"/>
        <v>792</v>
      </c>
      <c r="B899" s="191" t="s">
        <v>1337</v>
      </c>
      <c r="C899" s="21" t="s">
        <v>1338</v>
      </c>
      <c r="D899" s="193" t="s">
        <v>1340</v>
      </c>
      <c r="E899" s="89" t="s">
        <v>43</v>
      </c>
      <c r="F899" s="21">
        <v>20</v>
      </c>
      <c r="G899" s="88"/>
      <c r="H899" s="88"/>
      <c r="I899" s="88"/>
      <c r="J899" s="88">
        <v>0.61699999999999999</v>
      </c>
      <c r="K899" s="88">
        <v>0.61699999999999999</v>
      </c>
      <c r="L899" s="88">
        <v>0.61699999999999999</v>
      </c>
      <c r="M899" s="88">
        <v>0.61699999999999999</v>
      </c>
      <c r="N899" s="88">
        <v>0.61699999999999999</v>
      </c>
      <c r="O899" s="88">
        <v>0.61699999999999999</v>
      </c>
      <c r="P899" s="88">
        <v>0.61699999999999999</v>
      </c>
      <c r="Q899" s="192">
        <v>100</v>
      </c>
      <c r="R899" s="26" t="s">
        <v>44</v>
      </c>
    </row>
    <row r="900" spans="1:18" ht="63.75">
      <c r="A900" s="38">
        <f t="shared" si="96"/>
        <v>793</v>
      </c>
      <c r="B900" s="191" t="s">
        <v>1341</v>
      </c>
      <c r="C900" s="21" t="s">
        <v>1338</v>
      </c>
      <c r="D900" s="193" t="s">
        <v>1342</v>
      </c>
      <c r="E900" s="89" t="s">
        <v>43</v>
      </c>
      <c r="F900" s="21">
        <v>20</v>
      </c>
      <c r="G900" s="88"/>
      <c r="H900" s="88"/>
      <c r="I900" s="88"/>
      <c r="J900" s="88">
        <v>6.26</v>
      </c>
      <c r="K900" s="88">
        <v>6.26</v>
      </c>
      <c r="L900" s="88">
        <v>6.26</v>
      </c>
      <c r="M900" s="88">
        <v>6.26</v>
      </c>
      <c r="N900" s="88">
        <v>6.26</v>
      </c>
      <c r="O900" s="88">
        <v>6.26</v>
      </c>
      <c r="P900" s="88">
        <v>6.26</v>
      </c>
      <c r="Q900" s="192">
        <v>100</v>
      </c>
      <c r="R900" s="26" t="s">
        <v>44</v>
      </c>
    </row>
    <row r="901" spans="1:18" ht="63.75">
      <c r="A901" s="38">
        <f t="shared" si="96"/>
        <v>794</v>
      </c>
      <c r="B901" s="191" t="s">
        <v>1341</v>
      </c>
      <c r="C901" s="21" t="s">
        <v>1338</v>
      </c>
      <c r="D901" s="193" t="s">
        <v>1343</v>
      </c>
      <c r="E901" s="89" t="s">
        <v>43</v>
      </c>
      <c r="F901" s="21">
        <v>20</v>
      </c>
      <c r="G901" s="88"/>
      <c r="H901" s="88"/>
      <c r="I901" s="88"/>
      <c r="J901" s="88">
        <v>4.9349999999999996</v>
      </c>
      <c r="K901" s="88">
        <v>4.9349999999999996</v>
      </c>
      <c r="L901" s="88">
        <v>4.9349999999999996</v>
      </c>
      <c r="M901" s="88">
        <v>4.9349999999999996</v>
      </c>
      <c r="N901" s="88">
        <v>4.9349999999999996</v>
      </c>
      <c r="O901" s="88">
        <v>4.9349999999999996</v>
      </c>
      <c r="P901" s="88">
        <v>4.9349999999999996</v>
      </c>
      <c r="Q901" s="192">
        <v>100</v>
      </c>
      <c r="R901" s="26" t="s">
        <v>44</v>
      </c>
    </row>
    <row r="902" spans="1:18">
      <c r="A902" s="38">
        <f t="shared" si="96"/>
        <v>795</v>
      </c>
      <c r="B902" s="32" t="s">
        <v>1344</v>
      </c>
      <c r="C902" s="53" t="s">
        <v>1345</v>
      </c>
      <c r="D902" s="53" t="s">
        <v>630</v>
      </c>
      <c r="E902" s="53" t="s">
        <v>180</v>
      </c>
      <c r="F902" s="53">
        <v>5</v>
      </c>
      <c r="G902" s="54"/>
      <c r="H902" s="54"/>
      <c r="I902" s="54">
        <v>1.3</v>
      </c>
      <c r="J902" s="54">
        <v>1.3</v>
      </c>
      <c r="K902" s="54">
        <v>1.3</v>
      </c>
      <c r="L902" s="54">
        <v>1.3</v>
      </c>
      <c r="M902" s="54">
        <v>1.3</v>
      </c>
      <c r="N902" s="54">
        <v>1.3</v>
      </c>
      <c r="O902" s="54">
        <v>1.3</v>
      </c>
      <c r="P902" s="54">
        <v>1.3</v>
      </c>
      <c r="Q902" s="186">
        <v>0</v>
      </c>
      <c r="R902" s="19"/>
    </row>
    <row r="903" spans="1:18">
      <c r="A903" s="38">
        <f t="shared" si="96"/>
        <v>796</v>
      </c>
      <c r="B903" s="32" t="s">
        <v>1346</v>
      </c>
      <c r="C903" s="53" t="s">
        <v>1345</v>
      </c>
      <c r="D903" s="53" t="s">
        <v>1347</v>
      </c>
      <c r="E903" s="53" t="s">
        <v>180</v>
      </c>
      <c r="F903" s="53">
        <v>5</v>
      </c>
      <c r="G903" s="54"/>
      <c r="H903" s="54"/>
      <c r="I903" s="54">
        <v>0.1</v>
      </c>
      <c r="J903" s="54">
        <v>0.1</v>
      </c>
      <c r="K903" s="54">
        <v>0.1</v>
      </c>
      <c r="L903" s="54">
        <v>0.1</v>
      </c>
      <c r="M903" s="54">
        <v>0.1</v>
      </c>
      <c r="N903" s="54">
        <v>0.1</v>
      </c>
      <c r="O903" s="54">
        <v>0.1</v>
      </c>
      <c r="P903" s="54">
        <v>0.1</v>
      </c>
      <c r="Q903" s="186">
        <v>0</v>
      </c>
      <c r="R903" s="19"/>
    </row>
    <row r="904" spans="1:18">
      <c r="A904" s="38">
        <f t="shared" si="96"/>
        <v>797</v>
      </c>
      <c r="B904" s="32" t="s">
        <v>1346</v>
      </c>
      <c r="C904" s="53" t="s">
        <v>1345</v>
      </c>
      <c r="D904" s="53" t="s">
        <v>1348</v>
      </c>
      <c r="E904" s="53" t="s">
        <v>180</v>
      </c>
      <c r="F904" s="53">
        <v>5</v>
      </c>
      <c r="G904" s="54"/>
      <c r="H904" s="54"/>
      <c r="I904" s="54">
        <v>0.4</v>
      </c>
      <c r="J904" s="54">
        <v>0.4</v>
      </c>
      <c r="K904" s="54">
        <v>0.4</v>
      </c>
      <c r="L904" s="54">
        <v>0.4</v>
      </c>
      <c r="M904" s="54">
        <v>0.4</v>
      </c>
      <c r="N904" s="54">
        <v>0.4</v>
      </c>
      <c r="O904" s="54">
        <v>0.4</v>
      </c>
      <c r="P904" s="54">
        <v>0.4</v>
      </c>
      <c r="Q904" s="186">
        <v>0</v>
      </c>
      <c r="R904" s="19"/>
    </row>
    <row r="905" spans="1:18">
      <c r="A905" s="38">
        <f t="shared" si="96"/>
        <v>798</v>
      </c>
      <c r="B905" s="32" t="s">
        <v>1349</v>
      </c>
      <c r="C905" s="53" t="s">
        <v>1345</v>
      </c>
      <c r="D905" s="53" t="s">
        <v>646</v>
      </c>
      <c r="E905" s="53" t="s">
        <v>180</v>
      </c>
      <c r="F905" s="53">
        <v>5</v>
      </c>
      <c r="G905" s="54"/>
      <c r="H905" s="54"/>
      <c r="I905" s="54">
        <v>0.2</v>
      </c>
      <c r="J905" s="54">
        <v>0.2</v>
      </c>
      <c r="K905" s="54">
        <v>0.2</v>
      </c>
      <c r="L905" s="54">
        <v>0.2</v>
      </c>
      <c r="M905" s="54">
        <v>0.2</v>
      </c>
      <c r="N905" s="54">
        <v>0.2</v>
      </c>
      <c r="O905" s="54">
        <v>0.2</v>
      </c>
      <c r="P905" s="54">
        <v>0.2</v>
      </c>
      <c r="Q905" s="186">
        <v>0</v>
      </c>
      <c r="R905" s="19"/>
    </row>
    <row r="906" spans="1:18">
      <c r="A906" s="38">
        <f t="shared" si="96"/>
        <v>799</v>
      </c>
      <c r="B906" s="32" t="s">
        <v>1350</v>
      </c>
      <c r="C906" s="53" t="s">
        <v>1345</v>
      </c>
      <c r="D906" s="53" t="s">
        <v>1351</v>
      </c>
      <c r="E906" s="53" t="s">
        <v>180</v>
      </c>
      <c r="F906" s="53">
        <v>5</v>
      </c>
      <c r="G906" s="54"/>
      <c r="H906" s="54"/>
      <c r="I906" s="54">
        <v>0.4</v>
      </c>
      <c r="J906" s="54">
        <v>0.4</v>
      </c>
      <c r="K906" s="54">
        <v>0.4</v>
      </c>
      <c r="L906" s="54">
        <v>0.4</v>
      </c>
      <c r="M906" s="54">
        <v>0.4</v>
      </c>
      <c r="N906" s="54">
        <v>0.4</v>
      </c>
      <c r="O906" s="54">
        <v>0.4</v>
      </c>
      <c r="P906" s="54">
        <v>0.4</v>
      </c>
      <c r="Q906" s="186">
        <v>0</v>
      </c>
      <c r="R906" s="19"/>
    </row>
    <row r="907" spans="1:18">
      <c r="A907" s="38">
        <f t="shared" si="96"/>
        <v>800</v>
      </c>
      <c r="B907" s="81" t="s">
        <v>1352</v>
      </c>
      <c r="C907" s="112" t="s">
        <v>1345</v>
      </c>
      <c r="D907" s="112" t="s">
        <v>1353</v>
      </c>
      <c r="E907" s="112" t="s">
        <v>180</v>
      </c>
      <c r="F907" s="112">
        <v>5</v>
      </c>
      <c r="G907" s="83"/>
      <c r="H907" s="83"/>
      <c r="I907" s="83">
        <v>0.8</v>
      </c>
      <c r="J907" s="83">
        <v>0.8</v>
      </c>
      <c r="K907" s="83">
        <v>0.8</v>
      </c>
      <c r="L907" s="83">
        <v>0.8</v>
      </c>
      <c r="M907" s="83">
        <v>0.8</v>
      </c>
      <c r="N907" s="83">
        <v>0.8</v>
      </c>
      <c r="O907" s="83">
        <v>0.8</v>
      </c>
      <c r="P907" s="83">
        <v>0.8</v>
      </c>
      <c r="Q907" s="198">
        <v>0</v>
      </c>
      <c r="R907" s="189"/>
    </row>
    <row r="908" spans="1:18">
      <c r="A908" s="38">
        <f t="shared" si="96"/>
        <v>801</v>
      </c>
      <c r="B908" s="65" t="s">
        <v>1354</v>
      </c>
      <c r="C908" s="128" t="s">
        <v>1345</v>
      </c>
      <c r="D908" s="128" t="s">
        <v>1355</v>
      </c>
      <c r="E908" s="128" t="s">
        <v>180</v>
      </c>
      <c r="F908" s="128">
        <v>5</v>
      </c>
      <c r="G908" s="69"/>
      <c r="H908" s="69"/>
      <c r="I908" s="69">
        <v>0.4</v>
      </c>
      <c r="J908" s="69">
        <v>0.4</v>
      </c>
      <c r="K908" s="69">
        <v>0.4</v>
      </c>
      <c r="L908" s="69">
        <v>0.4</v>
      </c>
      <c r="M908" s="69">
        <v>0.4</v>
      </c>
      <c r="N908" s="69">
        <v>0.4</v>
      </c>
      <c r="O908" s="69">
        <v>0.4</v>
      </c>
      <c r="P908" s="69">
        <v>0.4</v>
      </c>
      <c r="Q908" s="196">
        <v>60</v>
      </c>
      <c r="R908" s="197"/>
    </row>
    <row r="909" spans="1:18">
      <c r="A909" s="38">
        <f t="shared" si="96"/>
        <v>802</v>
      </c>
      <c r="B909" s="32" t="s">
        <v>1356</v>
      </c>
      <c r="C909" s="53" t="s">
        <v>1345</v>
      </c>
      <c r="D909" s="53" t="s">
        <v>1357</v>
      </c>
      <c r="E909" s="53" t="s">
        <v>180</v>
      </c>
      <c r="F909" s="53">
        <v>5</v>
      </c>
      <c r="G909" s="54"/>
      <c r="H909" s="54"/>
      <c r="I909" s="54">
        <v>0.4</v>
      </c>
      <c r="J909" s="54">
        <v>0.4</v>
      </c>
      <c r="K909" s="54">
        <v>0.4</v>
      </c>
      <c r="L909" s="54">
        <v>0.4</v>
      </c>
      <c r="M909" s="54">
        <v>0.4</v>
      </c>
      <c r="N909" s="54">
        <v>0.4</v>
      </c>
      <c r="O909" s="54">
        <v>0.4</v>
      </c>
      <c r="P909" s="54">
        <v>0.4</v>
      </c>
      <c r="Q909" s="186">
        <v>0</v>
      </c>
      <c r="R909" s="19"/>
    </row>
    <row r="910" spans="1:18">
      <c r="A910" s="38">
        <f t="shared" si="96"/>
        <v>803</v>
      </c>
      <c r="B910" s="32" t="s">
        <v>1358</v>
      </c>
      <c r="C910" s="53" t="s">
        <v>1345</v>
      </c>
      <c r="D910" s="53" t="s">
        <v>1359</v>
      </c>
      <c r="E910" s="53" t="s">
        <v>180</v>
      </c>
      <c r="F910" s="53">
        <v>5</v>
      </c>
      <c r="G910" s="54"/>
      <c r="H910" s="54"/>
      <c r="I910" s="54">
        <v>0.65</v>
      </c>
      <c r="J910" s="54">
        <v>0.65</v>
      </c>
      <c r="K910" s="54">
        <v>0.65</v>
      </c>
      <c r="L910" s="54">
        <v>0.65</v>
      </c>
      <c r="M910" s="54">
        <v>0.65</v>
      </c>
      <c r="N910" s="54">
        <v>0.65</v>
      </c>
      <c r="O910" s="54">
        <v>0.65</v>
      </c>
      <c r="P910" s="54">
        <v>0.65</v>
      </c>
      <c r="Q910" s="186">
        <v>100</v>
      </c>
      <c r="R910" s="19"/>
    </row>
    <row r="911" spans="1:18">
      <c r="A911" s="38">
        <f t="shared" si="96"/>
        <v>804</v>
      </c>
      <c r="B911" s="32" t="s">
        <v>1360</v>
      </c>
      <c r="C911" s="53" t="s">
        <v>1345</v>
      </c>
      <c r="D911" s="53" t="s">
        <v>1361</v>
      </c>
      <c r="E911" s="53" t="s">
        <v>180</v>
      </c>
      <c r="F911" s="53">
        <v>5</v>
      </c>
      <c r="G911" s="54"/>
      <c r="H911" s="54"/>
      <c r="I911" s="54">
        <v>0.25</v>
      </c>
      <c r="J911" s="54">
        <v>0.25</v>
      </c>
      <c r="K911" s="54">
        <v>0.25</v>
      </c>
      <c r="L911" s="54">
        <v>0.25</v>
      </c>
      <c r="M911" s="54">
        <v>0.25</v>
      </c>
      <c r="N911" s="54">
        <v>0.25</v>
      </c>
      <c r="O911" s="54">
        <v>0.25</v>
      </c>
      <c r="P911" s="54">
        <v>0.25</v>
      </c>
      <c r="Q911" s="186">
        <v>100</v>
      </c>
      <c r="R911" s="19"/>
    </row>
    <row r="912" spans="1:18">
      <c r="A912" s="38">
        <f t="shared" si="96"/>
        <v>805</v>
      </c>
      <c r="B912" s="32" t="s">
        <v>1362</v>
      </c>
      <c r="C912" s="53" t="s">
        <v>1345</v>
      </c>
      <c r="D912" s="53" t="s">
        <v>1363</v>
      </c>
      <c r="E912" s="53" t="s">
        <v>180</v>
      </c>
      <c r="F912" s="53">
        <v>5</v>
      </c>
      <c r="G912" s="54"/>
      <c r="H912" s="54"/>
      <c r="I912" s="54">
        <v>0.4</v>
      </c>
      <c r="J912" s="54">
        <v>0.4</v>
      </c>
      <c r="K912" s="54">
        <v>0.4</v>
      </c>
      <c r="L912" s="54">
        <v>0.4</v>
      </c>
      <c r="M912" s="54">
        <v>0.4</v>
      </c>
      <c r="N912" s="54">
        <v>0.4</v>
      </c>
      <c r="O912" s="54">
        <v>0.4</v>
      </c>
      <c r="P912" s="54">
        <v>0.4</v>
      </c>
      <c r="Q912" s="186">
        <v>0</v>
      </c>
      <c r="R912" s="19"/>
    </row>
    <row r="913" spans="1:18">
      <c r="A913" s="38">
        <f t="shared" si="96"/>
        <v>806</v>
      </c>
      <c r="B913" s="81" t="s">
        <v>1364</v>
      </c>
      <c r="C913" s="112" t="s">
        <v>1345</v>
      </c>
      <c r="D913" s="112" t="s">
        <v>1365</v>
      </c>
      <c r="E913" s="112" t="s">
        <v>180</v>
      </c>
      <c r="F913" s="112">
        <v>5</v>
      </c>
      <c r="G913" s="83"/>
      <c r="H913" s="83"/>
      <c r="I913" s="83">
        <v>0.5</v>
      </c>
      <c r="J913" s="83">
        <v>0.5</v>
      </c>
      <c r="K913" s="83">
        <v>0.5</v>
      </c>
      <c r="L913" s="83">
        <v>0.5</v>
      </c>
      <c r="M913" s="83">
        <v>0.5</v>
      </c>
      <c r="N913" s="83">
        <v>0.5</v>
      </c>
      <c r="O913" s="83">
        <v>0.5</v>
      </c>
      <c r="P913" s="83">
        <v>0.5</v>
      </c>
      <c r="Q913" s="198">
        <v>0</v>
      </c>
      <c r="R913" s="189"/>
    </row>
    <row r="914" spans="1:18">
      <c r="A914" s="38">
        <f t="shared" si="96"/>
        <v>807</v>
      </c>
      <c r="B914" s="200" t="s">
        <v>1346</v>
      </c>
      <c r="C914" s="128" t="s">
        <v>1345</v>
      </c>
      <c r="D914" s="128" t="s">
        <v>627</v>
      </c>
      <c r="E914" s="128" t="s">
        <v>180</v>
      </c>
      <c r="F914" s="128">
        <v>5</v>
      </c>
      <c r="G914" s="69"/>
      <c r="H914" s="69"/>
      <c r="I914" s="69">
        <v>0.45</v>
      </c>
      <c r="J914" s="69">
        <v>0.45</v>
      </c>
      <c r="K914" s="69">
        <v>0.45</v>
      </c>
      <c r="L914" s="69">
        <v>0.45</v>
      </c>
      <c r="M914" s="69">
        <v>0.45</v>
      </c>
      <c r="N914" s="69">
        <v>0.45</v>
      </c>
      <c r="O914" s="69">
        <v>0.45</v>
      </c>
      <c r="P914" s="69">
        <v>0.45</v>
      </c>
      <c r="Q914" s="196">
        <v>0</v>
      </c>
      <c r="R914" s="197"/>
    </row>
    <row r="915" spans="1:18">
      <c r="A915" s="38">
        <f t="shared" si="96"/>
        <v>808</v>
      </c>
      <c r="B915" s="32" t="s">
        <v>1346</v>
      </c>
      <c r="C915" s="53" t="s">
        <v>1345</v>
      </c>
      <c r="D915" s="53" t="s">
        <v>1366</v>
      </c>
      <c r="E915" s="53" t="s">
        <v>180</v>
      </c>
      <c r="F915" s="53">
        <v>5</v>
      </c>
      <c r="G915" s="54"/>
      <c r="H915" s="54"/>
      <c r="I915" s="54">
        <v>0.9</v>
      </c>
      <c r="J915" s="54">
        <v>0.9</v>
      </c>
      <c r="K915" s="54">
        <v>0.9</v>
      </c>
      <c r="L915" s="54">
        <v>0.9</v>
      </c>
      <c r="M915" s="54">
        <v>0.9</v>
      </c>
      <c r="N915" s="54">
        <v>0.9</v>
      </c>
      <c r="O915" s="54">
        <v>0.9</v>
      </c>
      <c r="P915" s="54">
        <v>0.9</v>
      </c>
      <c r="Q915" s="186">
        <v>0</v>
      </c>
      <c r="R915" s="19"/>
    </row>
    <row r="916" spans="1:18">
      <c r="A916" s="38">
        <f t="shared" si="96"/>
        <v>809</v>
      </c>
      <c r="B916" s="201" t="s">
        <v>1346</v>
      </c>
      <c r="C916" s="53" t="s">
        <v>1345</v>
      </c>
      <c r="D916" s="53" t="s">
        <v>1367</v>
      </c>
      <c r="E916" s="53" t="s">
        <v>180</v>
      </c>
      <c r="F916" s="53">
        <v>5</v>
      </c>
      <c r="G916" s="54"/>
      <c r="H916" s="54"/>
      <c r="I916" s="54">
        <v>1</v>
      </c>
      <c r="J916" s="54">
        <v>1</v>
      </c>
      <c r="K916" s="54">
        <v>1</v>
      </c>
      <c r="L916" s="54">
        <v>1</v>
      </c>
      <c r="M916" s="54">
        <v>1</v>
      </c>
      <c r="N916" s="54">
        <v>1</v>
      </c>
      <c r="O916" s="54">
        <v>1</v>
      </c>
      <c r="P916" s="54">
        <v>1</v>
      </c>
      <c r="Q916" s="186">
        <v>0</v>
      </c>
      <c r="R916" s="19"/>
    </row>
    <row r="917" spans="1:18">
      <c r="A917" s="38">
        <f t="shared" si="96"/>
        <v>810</v>
      </c>
      <c r="B917" s="32" t="s">
        <v>1346</v>
      </c>
      <c r="C917" s="53" t="s">
        <v>1345</v>
      </c>
      <c r="D917" s="53" t="s">
        <v>1368</v>
      </c>
      <c r="E917" s="53" t="s">
        <v>180</v>
      </c>
      <c r="F917" s="53">
        <v>5</v>
      </c>
      <c r="G917" s="54"/>
      <c r="H917" s="54"/>
      <c r="I917" s="54">
        <v>0.9</v>
      </c>
      <c r="J917" s="54">
        <v>0.9</v>
      </c>
      <c r="K917" s="54">
        <v>0.9</v>
      </c>
      <c r="L917" s="54">
        <v>0.9</v>
      </c>
      <c r="M917" s="54">
        <v>0.9</v>
      </c>
      <c r="N917" s="54">
        <v>0.9</v>
      </c>
      <c r="O917" s="54">
        <v>0.9</v>
      </c>
      <c r="P917" s="54">
        <v>0.9</v>
      </c>
      <c r="Q917" s="186">
        <v>0</v>
      </c>
      <c r="R917" s="19"/>
    </row>
    <row r="918" spans="1:18" ht="25.5">
      <c r="A918" s="38">
        <f t="shared" si="96"/>
        <v>811</v>
      </c>
      <c r="B918" s="52" t="s">
        <v>1369</v>
      </c>
      <c r="C918" s="53" t="s">
        <v>1345</v>
      </c>
      <c r="D918" s="53" t="s">
        <v>1370</v>
      </c>
      <c r="E918" s="53" t="s">
        <v>180</v>
      </c>
      <c r="F918" s="53">
        <v>5</v>
      </c>
      <c r="G918" s="54"/>
      <c r="H918" s="54"/>
      <c r="I918" s="54">
        <v>1</v>
      </c>
      <c r="J918" s="54">
        <v>1</v>
      </c>
      <c r="K918" s="54">
        <v>1</v>
      </c>
      <c r="L918" s="54">
        <v>1</v>
      </c>
      <c r="M918" s="54">
        <v>1</v>
      </c>
      <c r="N918" s="54">
        <v>1</v>
      </c>
      <c r="O918" s="54">
        <v>1</v>
      </c>
      <c r="P918" s="54">
        <v>1</v>
      </c>
      <c r="Q918" s="186">
        <v>0</v>
      </c>
      <c r="R918" s="19"/>
    </row>
    <row r="919" spans="1:18">
      <c r="A919" s="38">
        <f t="shared" si="96"/>
        <v>812</v>
      </c>
      <c r="B919" s="32" t="s">
        <v>1371</v>
      </c>
      <c r="C919" s="53" t="s">
        <v>1372</v>
      </c>
      <c r="D919" s="53" t="s">
        <v>1265</v>
      </c>
      <c r="E919" s="53" t="s">
        <v>180</v>
      </c>
      <c r="F919" s="53">
        <v>5</v>
      </c>
      <c r="G919" s="54">
        <v>3.79</v>
      </c>
      <c r="H919" s="54">
        <v>3.79</v>
      </c>
      <c r="I919" s="54">
        <v>3.79</v>
      </c>
      <c r="J919" s="54">
        <v>3.79</v>
      </c>
      <c r="K919" s="54">
        <v>3.79</v>
      </c>
      <c r="L919" s="54">
        <v>3.79</v>
      </c>
      <c r="M919" s="54">
        <v>3.79</v>
      </c>
      <c r="N919" s="54">
        <v>3.79</v>
      </c>
      <c r="O919" s="54">
        <v>3.79</v>
      </c>
      <c r="P919" s="54">
        <v>3.79</v>
      </c>
      <c r="Q919" s="186">
        <v>0</v>
      </c>
      <c r="R919" s="19"/>
    </row>
    <row r="920" spans="1:18">
      <c r="A920" s="38">
        <f t="shared" si="96"/>
        <v>813</v>
      </c>
      <c r="B920" s="32" t="s">
        <v>1373</v>
      </c>
      <c r="C920" s="53" t="s">
        <v>1372</v>
      </c>
      <c r="D920" s="53" t="s">
        <v>1258</v>
      </c>
      <c r="E920" s="53" t="s">
        <v>180</v>
      </c>
      <c r="F920" s="53">
        <v>5</v>
      </c>
      <c r="G920" s="54">
        <v>1.72</v>
      </c>
      <c r="H920" s="54">
        <v>1.72</v>
      </c>
      <c r="I920" s="54">
        <v>1.72</v>
      </c>
      <c r="J920" s="54">
        <v>1.72</v>
      </c>
      <c r="K920" s="54">
        <v>1.72</v>
      </c>
      <c r="L920" s="54">
        <v>1.72</v>
      </c>
      <c r="M920" s="54">
        <v>1.72</v>
      </c>
      <c r="N920" s="54">
        <v>1.72</v>
      </c>
      <c r="O920" s="54">
        <v>1.72</v>
      </c>
      <c r="P920" s="54">
        <v>1.72</v>
      </c>
      <c r="Q920" s="186">
        <v>0</v>
      </c>
      <c r="R920" s="19"/>
    </row>
    <row r="921" spans="1:18">
      <c r="A921" s="38">
        <f t="shared" si="96"/>
        <v>814</v>
      </c>
      <c r="B921" s="32" t="s">
        <v>1374</v>
      </c>
      <c r="C921" s="53" t="s">
        <v>1372</v>
      </c>
      <c r="D921" s="53" t="s">
        <v>1375</v>
      </c>
      <c r="E921" s="53" t="s">
        <v>180</v>
      </c>
      <c r="F921" s="53">
        <v>5</v>
      </c>
      <c r="G921" s="54">
        <v>0.76</v>
      </c>
      <c r="H921" s="54">
        <v>0.76</v>
      </c>
      <c r="I921" s="54">
        <v>0.76</v>
      </c>
      <c r="J921" s="54">
        <v>0.76</v>
      </c>
      <c r="K921" s="54">
        <v>0.76</v>
      </c>
      <c r="L921" s="54">
        <v>0.76</v>
      </c>
      <c r="M921" s="54">
        <v>0.76</v>
      </c>
      <c r="N921" s="54">
        <v>0.76</v>
      </c>
      <c r="O921" s="54">
        <v>0.76</v>
      </c>
      <c r="P921" s="54">
        <v>0.76</v>
      </c>
      <c r="Q921" s="186">
        <v>0</v>
      </c>
      <c r="R921" s="19"/>
    </row>
    <row r="922" spans="1:18">
      <c r="A922" s="38">
        <f t="shared" si="96"/>
        <v>815</v>
      </c>
      <c r="B922" s="32" t="s">
        <v>1376</v>
      </c>
      <c r="C922" s="53" t="s">
        <v>1372</v>
      </c>
      <c r="D922" s="53" t="s">
        <v>1377</v>
      </c>
      <c r="E922" s="53" t="s">
        <v>180</v>
      </c>
      <c r="F922" s="53">
        <v>5</v>
      </c>
      <c r="G922" s="54">
        <v>3.41</v>
      </c>
      <c r="H922" s="54">
        <v>3.41</v>
      </c>
      <c r="I922" s="54">
        <v>3.41</v>
      </c>
      <c r="J922" s="54">
        <v>3.41</v>
      </c>
      <c r="K922" s="54">
        <v>3.41</v>
      </c>
      <c r="L922" s="54">
        <v>3.41</v>
      </c>
      <c r="M922" s="54">
        <v>3.41</v>
      </c>
      <c r="N922" s="54">
        <v>3.41</v>
      </c>
      <c r="O922" s="54">
        <v>3.41</v>
      </c>
      <c r="P922" s="54">
        <v>3.41</v>
      </c>
      <c r="Q922" s="186">
        <v>0</v>
      </c>
      <c r="R922" s="19"/>
    </row>
    <row r="923" spans="1:18">
      <c r="A923" s="38">
        <f t="shared" si="96"/>
        <v>816</v>
      </c>
      <c r="B923" s="32" t="s">
        <v>1378</v>
      </c>
      <c r="C923" s="53" t="s">
        <v>1379</v>
      </c>
      <c r="D923" s="53" t="s">
        <v>1380</v>
      </c>
      <c r="E923" s="53" t="s">
        <v>180</v>
      </c>
      <c r="F923" s="53">
        <v>5</v>
      </c>
      <c r="G923" s="54"/>
      <c r="H923" s="54"/>
      <c r="I923" s="54">
        <v>0.2</v>
      </c>
      <c r="J923" s="54">
        <v>0.2</v>
      </c>
      <c r="K923" s="54">
        <v>0.2</v>
      </c>
      <c r="L923" s="54">
        <v>0.2</v>
      </c>
      <c r="M923" s="54">
        <v>0.2</v>
      </c>
      <c r="N923" s="54">
        <v>0.2</v>
      </c>
      <c r="O923" s="54">
        <v>0.2</v>
      </c>
      <c r="P923" s="54">
        <v>0.2</v>
      </c>
      <c r="Q923" s="186">
        <v>100</v>
      </c>
      <c r="R923" s="19"/>
    </row>
    <row r="924" spans="1:18">
      <c r="A924" s="38">
        <f t="shared" si="96"/>
        <v>817</v>
      </c>
      <c r="B924" s="81" t="s">
        <v>1381</v>
      </c>
      <c r="C924" s="112" t="s">
        <v>1379</v>
      </c>
      <c r="D924" s="112" t="s">
        <v>1382</v>
      </c>
      <c r="E924" s="112" t="s">
        <v>180</v>
      </c>
      <c r="F924" s="112">
        <v>5</v>
      </c>
      <c r="G924" s="83"/>
      <c r="H924" s="83"/>
      <c r="I924" s="83">
        <v>0.1</v>
      </c>
      <c r="J924" s="83">
        <v>0.1</v>
      </c>
      <c r="K924" s="83">
        <v>0.1</v>
      </c>
      <c r="L924" s="83">
        <v>0.1</v>
      </c>
      <c r="M924" s="83">
        <v>0.1</v>
      </c>
      <c r="N924" s="83">
        <v>0.1</v>
      </c>
      <c r="O924" s="83">
        <v>0.1</v>
      </c>
      <c r="P924" s="83">
        <v>0.1</v>
      </c>
      <c r="Q924" s="198">
        <v>0</v>
      </c>
      <c r="R924" s="189"/>
    </row>
    <row r="925" spans="1:18" ht="25.5">
      <c r="A925" s="38">
        <f t="shared" si="96"/>
        <v>818</v>
      </c>
      <c r="B925" s="191" t="s">
        <v>1383</v>
      </c>
      <c r="C925" s="21" t="s">
        <v>1384</v>
      </c>
      <c r="D925" s="193" t="s">
        <v>1385</v>
      </c>
      <c r="E925" s="89" t="s">
        <v>180</v>
      </c>
      <c r="F925" s="21">
        <v>5</v>
      </c>
      <c r="G925" s="88"/>
      <c r="H925" s="88">
        <v>1.34</v>
      </c>
      <c r="I925" s="88">
        <v>1.34</v>
      </c>
      <c r="J925" s="88">
        <v>1.34</v>
      </c>
      <c r="K925" s="88">
        <v>1.34</v>
      </c>
      <c r="L925" s="88">
        <v>1.34</v>
      </c>
      <c r="M925" s="88">
        <v>1.34</v>
      </c>
      <c r="N925" s="88">
        <v>1.34</v>
      </c>
      <c r="O925" s="88">
        <v>1.34</v>
      </c>
      <c r="P925" s="88">
        <v>1.34</v>
      </c>
      <c r="Q925" s="192">
        <v>0</v>
      </c>
      <c r="R925" s="26" t="s">
        <v>44</v>
      </c>
    </row>
    <row r="926" spans="1:18" ht="25.5">
      <c r="A926" s="38">
        <f t="shared" si="96"/>
        <v>819</v>
      </c>
      <c r="B926" s="103" t="s">
        <v>1386</v>
      </c>
      <c r="C926" s="187" t="s">
        <v>1387</v>
      </c>
      <c r="D926" s="187" t="s">
        <v>1083</v>
      </c>
      <c r="E926" s="187" t="s">
        <v>180</v>
      </c>
      <c r="F926" s="187">
        <v>5</v>
      </c>
      <c r="G926" s="105"/>
      <c r="H926" s="105"/>
      <c r="I926" s="105">
        <v>0.45</v>
      </c>
      <c r="J926" s="105">
        <v>0.45</v>
      </c>
      <c r="K926" s="105">
        <v>0.45</v>
      </c>
      <c r="L926" s="105">
        <v>0.45</v>
      </c>
      <c r="M926" s="105">
        <v>0.45</v>
      </c>
      <c r="N926" s="105">
        <v>0.45</v>
      </c>
      <c r="O926" s="105">
        <v>0.45</v>
      </c>
      <c r="P926" s="105">
        <v>0.45</v>
      </c>
      <c r="Q926" s="202">
        <v>100</v>
      </c>
      <c r="R926" s="203"/>
    </row>
    <row r="927" spans="1:18" ht="25.5">
      <c r="A927" s="38">
        <f t="shared" si="96"/>
        <v>820</v>
      </c>
      <c r="B927" s="191" t="s">
        <v>1388</v>
      </c>
      <c r="C927" s="21" t="s">
        <v>1387</v>
      </c>
      <c r="D927" s="193" t="s">
        <v>1389</v>
      </c>
      <c r="E927" s="89" t="s">
        <v>180</v>
      </c>
      <c r="F927" s="21">
        <v>5</v>
      </c>
      <c r="G927" s="88"/>
      <c r="H927" s="88">
        <v>0.05</v>
      </c>
      <c r="I927" s="88">
        <v>0.05</v>
      </c>
      <c r="J927" s="88">
        <v>0.05</v>
      </c>
      <c r="K927" s="88">
        <v>0.05</v>
      </c>
      <c r="L927" s="88">
        <v>0.05</v>
      </c>
      <c r="M927" s="88">
        <v>0.05</v>
      </c>
      <c r="N927" s="88">
        <v>0.05</v>
      </c>
      <c r="O927" s="88">
        <v>0.05</v>
      </c>
      <c r="P927" s="88">
        <v>0.05</v>
      </c>
      <c r="Q927" s="192">
        <v>0</v>
      </c>
      <c r="R927" s="26" t="s">
        <v>44</v>
      </c>
    </row>
    <row r="928" spans="1:18" ht="25.5">
      <c r="A928" s="38">
        <f t="shared" si="96"/>
        <v>821</v>
      </c>
      <c r="B928" s="191" t="s">
        <v>1390</v>
      </c>
      <c r="C928" s="21" t="s">
        <v>1387</v>
      </c>
      <c r="D928" s="193" t="s">
        <v>620</v>
      </c>
      <c r="E928" s="89" t="s">
        <v>180</v>
      </c>
      <c r="F928" s="21">
        <v>5</v>
      </c>
      <c r="G928" s="88"/>
      <c r="H928" s="88">
        <v>0.05</v>
      </c>
      <c r="I928" s="88">
        <v>0.05</v>
      </c>
      <c r="J928" s="88">
        <v>0.05</v>
      </c>
      <c r="K928" s="88">
        <v>0.05</v>
      </c>
      <c r="L928" s="88">
        <v>0.05</v>
      </c>
      <c r="M928" s="88">
        <v>0.05</v>
      </c>
      <c r="N928" s="88">
        <v>0.05</v>
      </c>
      <c r="O928" s="88">
        <v>0.05</v>
      </c>
      <c r="P928" s="88">
        <v>0.05</v>
      </c>
      <c r="Q928" s="192">
        <v>0</v>
      </c>
      <c r="R928" s="26" t="s">
        <v>44</v>
      </c>
    </row>
    <row r="929" spans="1:19">
      <c r="A929" s="38">
        <f t="shared" si="96"/>
        <v>822</v>
      </c>
      <c r="B929" s="65" t="s">
        <v>1391</v>
      </c>
      <c r="C929" s="128" t="s">
        <v>1392</v>
      </c>
      <c r="D929" s="128" t="s">
        <v>1393</v>
      </c>
      <c r="E929" s="128" t="s">
        <v>180</v>
      </c>
      <c r="F929" s="128">
        <v>5</v>
      </c>
      <c r="G929" s="69">
        <v>0.05</v>
      </c>
      <c r="H929" s="69">
        <v>0.05</v>
      </c>
      <c r="I929" s="69">
        <v>0.05</v>
      </c>
      <c r="J929" s="69">
        <v>0.05</v>
      </c>
      <c r="K929" s="69">
        <v>0.05</v>
      </c>
      <c r="L929" s="69">
        <v>0.05</v>
      </c>
      <c r="M929" s="69">
        <v>0.05</v>
      </c>
      <c r="N929" s="69">
        <v>0.05</v>
      </c>
      <c r="O929" s="69">
        <v>0.05</v>
      </c>
      <c r="P929" s="69">
        <v>0.05</v>
      </c>
      <c r="Q929" s="196">
        <v>0</v>
      </c>
      <c r="R929" s="197"/>
    </row>
    <row r="930" spans="1:19">
      <c r="A930" s="38">
        <f t="shared" si="96"/>
        <v>823</v>
      </c>
      <c r="B930" s="32" t="s">
        <v>1391</v>
      </c>
      <c r="C930" s="53" t="s">
        <v>1392</v>
      </c>
      <c r="D930" s="53" t="s">
        <v>1394</v>
      </c>
      <c r="E930" s="53" t="s">
        <v>180</v>
      </c>
      <c r="F930" s="53">
        <v>5</v>
      </c>
      <c r="G930" s="54">
        <v>0.01</v>
      </c>
      <c r="H930" s="54">
        <v>0.01</v>
      </c>
      <c r="I930" s="54">
        <v>0.01</v>
      </c>
      <c r="J930" s="54">
        <v>0.01</v>
      </c>
      <c r="K930" s="54">
        <v>0.01</v>
      </c>
      <c r="L930" s="54">
        <v>0.01</v>
      </c>
      <c r="M930" s="54">
        <v>0.01</v>
      </c>
      <c r="N930" s="54">
        <v>0.01</v>
      </c>
      <c r="O930" s="54">
        <v>0.01</v>
      </c>
      <c r="P930" s="54">
        <v>0.01</v>
      </c>
      <c r="Q930" s="186">
        <v>0</v>
      </c>
      <c r="R930" s="19"/>
    </row>
    <row r="931" spans="1:19">
      <c r="A931" s="38">
        <f t="shared" si="96"/>
        <v>824</v>
      </c>
      <c r="B931" s="32" t="s">
        <v>1395</v>
      </c>
      <c r="C931" s="53" t="s">
        <v>1392</v>
      </c>
      <c r="D931" s="53" t="s">
        <v>1396</v>
      </c>
      <c r="E931" s="53" t="s">
        <v>180</v>
      </c>
      <c r="F931" s="53">
        <v>5</v>
      </c>
      <c r="G931" s="54">
        <v>1.81</v>
      </c>
      <c r="H931" s="54">
        <v>1.81</v>
      </c>
      <c r="I931" s="54">
        <v>1.81</v>
      </c>
      <c r="J931" s="54">
        <v>1.81</v>
      </c>
      <c r="K931" s="54">
        <v>1.81</v>
      </c>
      <c r="L931" s="54">
        <v>1.81</v>
      </c>
      <c r="M931" s="54">
        <v>1.81</v>
      </c>
      <c r="N931" s="54">
        <v>1.81</v>
      </c>
      <c r="O931" s="54">
        <v>1.81</v>
      </c>
      <c r="P931" s="54">
        <v>1.81</v>
      </c>
      <c r="Q931" s="186">
        <v>0</v>
      </c>
      <c r="R931" s="19"/>
    </row>
    <row r="932" spans="1:19" ht="25.5">
      <c r="A932" s="38">
        <f t="shared" si="96"/>
        <v>825</v>
      </c>
      <c r="B932" s="52" t="s">
        <v>1397</v>
      </c>
      <c r="C932" s="53" t="s">
        <v>1392</v>
      </c>
      <c r="D932" s="53" t="s">
        <v>1398</v>
      </c>
      <c r="E932" s="53" t="s">
        <v>180</v>
      </c>
      <c r="F932" s="53">
        <v>5</v>
      </c>
      <c r="G932" s="54">
        <v>1.01</v>
      </c>
      <c r="H932" s="54">
        <v>1.01</v>
      </c>
      <c r="I932" s="54">
        <v>1.01</v>
      </c>
      <c r="J932" s="54">
        <v>1.01</v>
      </c>
      <c r="K932" s="54">
        <v>1.01</v>
      </c>
      <c r="L932" s="54">
        <v>1.01</v>
      </c>
      <c r="M932" s="54">
        <v>1.01</v>
      </c>
      <c r="N932" s="54">
        <v>1.01</v>
      </c>
      <c r="O932" s="54">
        <v>1.01</v>
      </c>
      <c r="P932" s="54">
        <v>1.01</v>
      </c>
      <c r="Q932" s="186">
        <v>0</v>
      </c>
      <c r="R932" s="19"/>
    </row>
    <row r="933" spans="1:19">
      <c r="A933" s="38">
        <f t="shared" si="96"/>
        <v>826</v>
      </c>
      <c r="B933" s="52" t="s">
        <v>1399</v>
      </c>
      <c r="C933" s="53" t="s">
        <v>1392</v>
      </c>
      <c r="D933" s="53" t="s">
        <v>1400</v>
      </c>
      <c r="E933" s="53" t="s">
        <v>180</v>
      </c>
      <c r="F933" s="53">
        <v>5</v>
      </c>
      <c r="G933" s="54">
        <v>0.01</v>
      </c>
      <c r="H933" s="54">
        <v>0.01</v>
      </c>
      <c r="I933" s="54">
        <v>0.01</v>
      </c>
      <c r="J933" s="54">
        <v>0.01</v>
      </c>
      <c r="K933" s="54">
        <v>0.01</v>
      </c>
      <c r="L933" s="54">
        <v>0.01</v>
      </c>
      <c r="M933" s="54">
        <v>0.01</v>
      </c>
      <c r="N933" s="54">
        <v>0.01</v>
      </c>
      <c r="O933" s="54">
        <v>0.01</v>
      </c>
      <c r="P933" s="54">
        <v>0.01</v>
      </c>
      <c r="Q933" s="186">
        <v>0</v>
      </c>
      <c r="R933" s="19"/>
    </row>
    <row r="934" spans="1:19">
      <c r="A934" s="38">
        <f t="shared" si="96"/>
        <v>827</v>
      </c>
      <c r="B934" s="52" t="s">
        <v>1220</v>
      </c>
      <c r="C934" s="53" t="s">
        <v>1392</v>
      </c>
      <c r="D934" s="53" t="s">
        <v>1401</v>
      </c>
      <c r="E934" s="53" t="s">
        <v>180</v>
      </c>
      <c r="F934" s="53">
        <v>5</v>
      </c>
      <c r="G934" s="54">
        <v>0.41</v>
      </c>
      <c r="H934" s="54">
        <v>0.41</v>
      </c>
      <c r="I934" s="54">
        <v>0.41</v>
      </c>
      <c r="J934" s="54">
        <v>0.41</v>
      </c>
      <c r="K934" s="54">
        <v>0.41</v>
      </c>
      <c r="L934" s="54">
        <v>0.41</v>
      </c>
      <c r="M934" s="54">
        <v>0.41</v>
      </c>
      <c r="N934" s="54">
        <v>0.41</v>
      </c>
      <c r="O934" s="54">
        <v>0.41</v>
      </c>
      <c r="P934" s="54">
        <v>0.41</v>
      </c>
      <c r="Q934" s="186">
        <v>0</v>
      </c>
      <c r="R934" s="19"/>
    </row>
    <row r="935" spans="1:19">
      <c r="A935" s="38">
        <f t="shared" si="96"/>
        <v>828</v>
      </c>
      <c r="B935" s="32" t="s">
        <v>1402</v>
      </c>
      <c r="C935" s="53" t="s">
        <v>1392</v>
      </c>
      <c r="D935" s="53" t="s">
        <v>1403</v>
      </c>
      <c r="E935" s="53" t="s">
        <v>180</v>
      </c>
      <c r="F935" s="53">
        <v>5</v>
      </c>
      <c r="G935" s="54">
        <v>1.82</v>
      </c>
      <c r="H935" s="54">
        <v>1.82</v>
      </c>
      <c r="I935" s="54">
        <v>1.82</v>
      </c>
      <c r="J935" s="54">
        <v>1.82</v>
      </c>
      <c r="K935" s="54">
        <v>1.82</v>
      </c>
      <c r="L935" s="54">
        <v>1.82</v>
      </c>
      <c r="M935" s="54">
        <v>1.82</v>
      </c>
      <c r="N935" s="54">
        <v>1.82</v>
      </c>
      <c r="O935" s="54">
        <v>1.82</v>
      </c>
      <c r="P935" s="54">
        <v>1.82</v>
      </c>
      <c r="Q935" s="186">
        <v>0</v>
      </c>
      <c r="R935" s="19"/>
    </row>
    <row r="936" spans="1:19">
      <c r="A936" s="38">
        <f t="shared" si="96"/>
        <v>829</v>
      </c>
      <c r="B936" s="52" t="s">
        <v>1404</v>
      </c>
      <c r="C936" s="53" t="s">
        <v>1392</v>
      </c>
      <c r="D936" s="53" t="s">
        <v>1405</v>
      </c>
      <c r="E936" s="53" t="s">
        <v>180</v>
      </c>
      <c r="F936" s="53">
        <v>5</v>
      </c>
      <c r="G936" s="54">
        <v>0.8</v>
      </c>
      <c r="H936" s="54">
        <v>0.8</v>
      </c>
      <c r="I936" s="54">
        <v>0.8</v>
      </c>
      <c r="J936" s="54">
        <v>0.8</v>
      </c>
      <c r="K936" s="54">
        <v>0.8</v>
      </c>
      <c r="L936" s="54">
        <v>0.8</v>
      </c>
      <c r="M936" s="54">
        <v>0.8</v>
      </c>
      <c r="N936" s="54">
        <v>0.8</v>
      </c>
      <c r="O936" s="54">
        <v>0.8</v>
      </c>
      <c r="P936" s="54">
        <v>0.8</v>
      </c>
      <c r="Q936" s="186">
        <v>0</v>
      </c>
      <c r="R936" s="19"/>
    </row>
    <row r="937" spans="1:19" ht="25.5">
      <c r="A937" s="38">
        <f t="shared" si="96"/>
        <v>830</v>
      </c>
      <c r="B937" s="32" t="s">
        <v>1198</v>
      </c>
      <c r="C937" s="53" t="s">
        <v>1199</v>
      </c>
      <c r="D937" s="53" t="s">
        <v>1200</v>
      </c>
      <c r="E937" s="53" t="s">
        <v>180</v>
      </c>
      <c r="F937" s="53">
        <v>5</v>
      </c>
      <c r="G937" s="54">
        <v>0.62</v>
      </c>
      <c r="H937" s="54">
        <v>0.62</v>
      </c>
      <c r="I937" s="54">
        <v>0.62</v>
      </c>
      <c r="J937" s="54">
        <v>0.62</v>
      </c>
      <c r="K937" s="54">
        <v>0.62</v>
      </c>
      <c r="L937" s="54">
        <v>0.62</v>
      </c>
      <c r="M937" s="54">
        <v>0.62</v>
      </c>
      <c r="N937" s="54">
        <v>0.62</v>
      </c>
      <c r="O937" s="54">
        <v>0.62</v>
      </c>
      <c r="P937" s="54">
        <v>0.62</v>
      </c>
      <c r="Q937" s="186">
        <v>0</v>
      </c>
      <c r="R937" s="19" t="s">
        <v>1406</v>
      </c>
    </row>
    <row r="938" spans="1:19" ht="25.5">
      <c r="A938" s="38">
        <f t="shared" si="96"/>
        <v>831</v>
      </c>
      <c r="B938" s="32" t="s">
        <v>1198</v>
      </c>
      <c r="C938" s="53" t="s">
        <v>1199</v>
      </c>
      <c r="D938" s="53" t="s">
        <v>1202</v>
      </c>
      <c r="E938" s="53" t="s">
        <v>180</v>
      </c>
      <c r="F938" s="53">
        <v>5</v>
      </c>
      <c r="G938" s="54">
        <v>0.86</v>
      </c>
      <c r="H938" s="54">
        <v>0.86</v>
      </c>
      <c r="I938" s="54">
        <v>0.86</v>
      </c>
      <c r="J938" s="54">
        <v>0.86</v>
      </c>
      <c r="K938" s="54">
        <v>0.86</v>
      </c>
      <c r="L938" s="54">
        <v>0.86</v>
      </c>
      <c r="M938" s="54">
        <v>0.86</v>
      </c>
      <c r="N938" s="54">
        <v>0.86</v>
      </c>
      <c r="O938" s="54">
        <v>0.86</v>
      </c>
      <c r="P938" s="54">
        <v>0.86</v>
      </c>
      <c r="Q938" s="186">
        <v>100</v>
      </c>
      <c r="R938" s="19" t="s">
        <v>1406</v>
      </c>
    </row>
    <row r="939" spans="1:19" ht="51">
      <c r="A939" s="38">
        <f t="shared" si="96"/>
        <v>832</v>
      </c>
      <c r="B939" s="32" t="s">
        <v>1203</v>
      </c>
      <c r="C939" s="133" t="s">
        <v>1204</v>
      </c>
      <c r="D939" s="187" t="s">
        <v>1205</v>
      </c>
      <c r="E939" s="133" t="s">
        <v>43</v>
      </c>
      <c r="F939" s="53">
        <v>60</v>
      </c>
      <c r="G939" s="79">
        <v>1.5</v>
      </c>
      <c r="H939" s="54">
        <v>1.5</v>
      </c>
      <c r="I939" s="79">
        <v>1.5</v>
      </c>
      <c r="J939" s="54">
        <v>1.5</v>
      </c>
      <c r="K939" s="79">
        <v>1.5</v>
      </c>
      <c r="L939" s="54">
        <v>1.5</v>
      </c>
      <c r="M939" s="79">
        <v>1.5</v>
      </c>
      <c r="N939" s="54">
        <v>1.5</v>
      </c>
      <c r="O939" s="79">
        <v>1.5</v>
      </c>
      <c r="P939" s="54">
        <v>1.5</v>
      </c>
      <c r="Q939" s="186">
        <v>0</v>
      </c>
      <c r="R939" s="19" t="s">
        <v>1407</v>
      </c>
      <c r="S939" s="2"/>
    </row>
    <row r="940" spans="1:19" ht="25.5">
      <c r="A940" s="38">
        <f t="shared" si="96"/>
        <v>833</v>
      </c>
      <c r="B940" s="32" t="s">
        <v>1207</v>
      </c>
      <c r="C940" s="53" t="s">
        <v>1208</v>
      </c>
      <c r="D940" s="53" t="s">
        <v>1209</v>
      </c>
      <c r="E940" s="53" t="s">
        <v>180</v>
      </c>
      <c r="F940" s="53">
        <v>5</v>
      </c>
      <c r="G940" s="54">
        <v>1.01</v>
      </c>
      <c r="H940" s="54">
        <v>1.01</v>
      </c>
      <c r="I940" s="54">
        <v>1.01</v>
      </c>
      <c r="J940" s="54">
        <v>1.01</v>
      </c>
      <c r="K940" s="54">
        <v>1.01</v>
      </c>
      <c r="L940" s="54">
        <v>1.01</v>
      </c>
      <c r="M940" s="54">
        <v>1.01</v>
      </c>
      <c r="N940" s="54">
        <v>1.01</v>
      </c>
      <c r="O940" s="54">
        <v>1.01</v>
      </c>
      <c r="P940" s="54">
        <v>1.01</v>
      </c>
      <c r="Q940" s="186">
        <v>0</v>
      </c>
      <c r="R940" s="19" t="s">
        <v>1406</v>
      </c>
    </row>
    <row r="941" spans="1:19" ht="25.5">
      <c r="A941" s="38">
        <f t="shared" si="96"/>
        <v>834</v>
      </c>
      <c r="B941" s="32" t="s">
        <v>1203</v>
      </c>
      <c r="C941" s="53" t="s">
        <v>1208</v>
      </c>
      <c r="D941" s="53" t="s">
        <v>1210</v>
      </c>
      <c r="E941" s="53" t="s">
        <v>180</v>
      </c>
      <c r="F941" s="53">
        <v>5</v>
      </c>
      <c r="G941" s="54">
        <v>1.01</v>
      </c>
      <c r="H941" s="54">
        <v>1.01</v>
      </c>
      <c r="I941" s="54">
        <v>1.01</v>
      </c>
      <c r="J941" s="54">
        <v>1.01</v>
      </c>
      <c r="K941" s="54">
        <v>1.01</v>
      </c>
      <c r="L941" s="54">
        <v>1.01</v>
      </c>
      <c r="M941" s="54">
        <v>1.01</v>
      </c>
      <c r="N941" s="54">
        <v>1.01</v>
      </c>
      <c r="O941" s="54">
        <v>1.01</v>
      </c>
      <c r="P941" s="54">
        <v>1.01</v>
      </c>
      <c r="Q941" s="186">
        <v>0</v>
      </c>
      <c r="R941" s="19" t="s">
        <v>1406</v>
      </c>
    </row>
    <row r="942" spans="1:19" ht="25.5">
      <c r="A942" s="38">
        <f t="shared" si="96"/>
        <v>835</v>
      </c>
      <c r="B942" s="32" t="s">
        <v>1211</v>
      </c>
      <c r="C942" s="53" t="s">
        <v>1208</v>
      </c>
      <c r="D942" s="53" t="s">
        <v>1212</v>
      </c>
      <c r="E942" s="53" t="s">
        <v>180</v>
      </c>
      <c r="F942" s="53">
        <v>5</v>
      </c>
      <c r="G942" s="54">
        <v>0.05</v>
      </c>
      <c r="H942" s="54">
        <v>0.05</v>
      </c>
      <c r="I942" s="54">
        <v>0.05</v>
      </c>
      <c r="J942" s="54">
        <v>0.05</v>
      </c>
      <c r="K942" s="54">
        <v>0.05</v>
      </c>
      <c r="L942" s="54">
        <v>0.05</v>
      </c>
      <c r="M942" s="54">
        <v>0.05</v>
      </c>
      <c r="N942" s="54">
        <v>0.05</v>
      </c>
      <c r="O942" s="54">
        <v>0.05</v>
      </c>
      <c r="P942" s="54">
        <v>0.05</v>
      </c>
      <c r="Q942" s="186">
        <v>0</v>
      </c>
      <c r="R942" s="19" t="s">
        <v>1406</v>
      </c>
    </row>
    <row r="943" spans="1:19" ht="25.5">
      <c r="A943" s="38">
        <f t="shared" ref="A943:A988" si="97">A942+1</f>
        <v>836</v>
      </c>
      <c r="B943" s="32" t="s">
        <v>1211</v>
      </c>
      <c r="C943" s="53" t="s">
        <v>1208</v>
      </c>
      <c r="D943" s="53" t="s">
        <v>1213</v>
      </c>
      <c r="E943" s="53" t="s">
        <v>180</v>
      </c>
      <c r="F943" s="53">
        <v>5</v>
      </c>
      <c r="G943" s="54">
        <v>0.01</v>
      </c>
      <c r="H943" s="54">
        <v>0.01</v>
      </c>
      <c r="I943" s="54">
        <v>0.01</v>
      </c>
      <c r="J943" s="54">
        <v>0.01</v>
      </c>
      <c r="K943" s="54">
        <v>0.01</v>
      </c>
      <c r="L943" s="54">
        <v>0.01</v>
      </c>
      <c r="M943" s="54">
        <v>0.01</v>
      </c>
      <c r="N943" s="54">
        <v>0.01</v>
      </c>
      <c r="O943" s="54">
        <v>0.01</v>
      </c>
      <c r="P943" s="54">
        <v>0.01</v>
      </c>
      <c r="Q943" s="186">
        <v>0</v>
      </c>
      <c r="R943" s="19" t="s">
        <v>1406</v>
      </c>
    </row>
    <row r="944" spans="1:19" ht="25.5">
      <c r="A944" s="38">
        <f t="shared" si="97"/>
        <v>837</v>
      </c>
      <c r="B944" s="32" t="s">
        <v>1214</v>
      </c>
      <c r="C944" s="53" t="s">
        <v>1208</v>
      </c>
      <c r="D944" s="53" t="s">
        <v>1215</v>
      </c>
      <c r="E944" s="53" t="s">
        <v>180</v>
      </c>
      <c r="F944" s="53">
        <v>5</v>
      </c>
      <c r="G944" s="54">
        <v>0.1</v>
      </c>
      <c r="H944" s="54">
        <v>0.1</v>
      </c>
      <c r="I944" s="54">
        <v>0.1</v>
      </c>
      <c r="J944" s="54">
        <v>0.1</v>
      </c>
      <c r="K944" s="54">
        <v>0.1</v>
      </c>
      <c r="L944" s="54">
        <v>0.1</v>
      </c>
      <c r="M944" s="54">
        <v>0.1</v>
      </c>
      <c r="N944" s="54">
        <v>0.1</v>
      </c>
      <c r="O944" s="54">
        <v>0.1</v>
      </c>
      <c r="P944" s="54">
        <v>0.1</v>
      </c>
      <c r="Q944" s="186">
        <v>0</v>
      </c>
      <c r="R944" s="19" t="s">
        <v>1406</v>
      </c>
    </row>
    <row r="945" spans="1:18" ht="25.5">
      <c r="A945" s="38">
        <f t="shared" si="97"/>
        <v>838</v>
      </c>
      <c r="B945" s="32" t="s">
        <v>1216</v>
      </c>
      <c r="C945" s="53" t="s">
        <v>1208</v>
      </c>
      <c r="D945" s="53" t="s">
        <v>1217</v>
      </c>
      <c r="E945" s="53" t="s">
        <v>180</v>
      </c>
      <c r="F945" s="53">
        <v>5</v>
      </c>
      <c r="G945" s="54">
        <v>0.05</v>
      </c>
      <c r="H945" s="54">
        <v>0.05</v>
      </c>
      <c r="I945" s="54">
        <v>0.05</v>
      </c>
      <c r="J945" s="54">
        <v>0.05</v>
      </c>
      <c r="K945" s="54">
        <v>0.05</v>
      </c>
      <c r="L945" s="54">
        <v>0.05</v>
      </c>
      <c r="M945" s="54">
        <v>0.05</v>
      </c>
      <c r="N945" s="54">
        <v>0.05</v>
      </c>
      <c r="O945" s="54">
        <v>0.05</v>
      </c>
      <c r="P945" s="54">
        <v>0.05</v>
      </c>
      <c r="Q945" s="186">
        <v>0</v>
      </c>
      <c r="R945" s="19" t="s">
        <v>1406</v>
      </c>
    </row>
    <row r="946" spans="1:18" ht="25.5">
      <c r="A946" s="38">
        <f t="shared" si="97"/>
        <v>839</v>
      </c>
      <c r="B946" s="81" t="s">
        <v>1216</v>
      </c>
      <c r="C946" s="112" t="s">
        <v>1208</v>
      </c>
      <c r="D946" s="112" t="s">
        <v>1218</v>
      </c>
      <c r="E946" s="112" t="s">
        <v>180</v>
      </c>
      <c r="F946" s="112">
        <v>5</v>
      </c>
      <c r="G946" s="83">
        <v>0.15</v>
      </c>
      <c r="H946" s="83">
        <v>0.15</v>
      </c>
      <c r="I946" s="83">
        <v>0.15</v>
      </c>
      <c r="J946" s="83">
        <v>0.15</v>
      </c>
      <c r="K946" s="83">
        <v>0.15</v>
      </c>
      <c r="L946" s="83">
        <v>0.15</v>
      </c>
      <c r="M946" s="83">
        <v>0.15</v>
      </c>
      <c r="N946" s="83">
        <v>0.15</v>
      </c>
      <c r="O946" s="83">
        <v>0.15</v>
      </c>
      <c r="P946" s="83">
        <v>0.15</v>
      </c>
      <c r="Q946" s="198">
        <v>0</v>
      </c>
      <c r="R946" s="189" t="s">
        <v>1406</v>
      </c>
    </row>
    <row r="947" spans="1:18" ht="25.5">
      <c r="A947" s="38">
        <f t="shared" si="97"/>
        <v>840</v>
      </c>
      <c r="B947" s="103" t="s">
        <v>1211</v>
      </c>
      <c r="C947" s="187" t="s">
        <v>1208</v>
      </c>
      <c r="D947" s="187" t="s">
        <v>1219</v>
      </c>
      <c r="E947" s="187" t="s">
        <v>180</v>
      </c>
      <c r="F947" s="187">
        <v>5</v>
      </c>
      <c r="G947" s="105">
        <v>0.03</v>
      </c>
      <c r="H947" s="105">
        <v>0.03</v>
      </c>
      <c r="I947" s="105">
        <v>0.03</v>
      </c>
      <c r="J947" s="105">
        <v>0.03</v>
      </c>
      <c r="K947" s="105">
        <v>0.03</v>
      </c>
      <c r="L947" s="105">
        <v>0.03</v>
      </c>
      <c r="M947" s="105">
        <v>0.03</v>
      </c>
      <c r="N947" s="105">
        <v>0.03</v>
      </c>
      <c r="O947" s="105">
        <v>0.03</v>
      </c>
      <c r="P947" s="105">
        <v>0.03</v>
      </c>
      <c r="Q947" s="202">
        <v>0</v>
      </c>
      <c r="R947" s="203" t="s">
        <v>1406</v>
      </c>
    </row>
    <row r="948" spans="1:18" ht="25.5">
      <c r="A948" s="38">
        <f t="shared" si="97"/>
        <v>841</v>
      </c>
      <c r="B948" s="191" t="s">
        <v>1408</v>
      </c>
      <c r="C948" s="21" t="s">
        <v>1409</v>
      </c>
      <c r="D948" s="193" t="s">
        <v>596</v>
      </c>
      <c r="E948" s="89" t="s">
        <v>180</v>
      </c>
      <c r="F948" s="21">
        <v>5</v>
      </c>
      <c r="G948" s="88"/>
      <c r="H948" s="88"/>
      <c r="I948" s="88">
        <v>0.61</v>
      </c>
      <c r="J948" s="88">
        <v>0.61</v>
      </c>
      <c r="K948" s="88">
        <v>0.61</v>
      </c>
      <c r="L948" s="88">
        <v>0.61</v>
      </c>
      <c r="M948" s="88">
        <v>0.61</v>
      </c>
      <c r="N948" s="88">
        <v>0.61</v>
      </c>
      <c r="O948" s="88">
        <v>0.61</v>
      </c>
      <c r="P948" s="88">
        <v>0.61</v>
      </c>
      <c r="Q948" s="192">
        <v>100</v>
      </c>
      <c r="R948" s="26" t="s">
        <v>44</v>
      </c>
    </row>
    <row r="949" spans="1:18" ht="25.5">
      <c r="A949" s="38">
        <f t="shared" si="97"/>
        <v>842</v>
      </c>
      <c r="B949" s="191" t="s">
        <v>1410</v>
      </c>
      <c r="C949" s="21" t="s">
        <v>1409</v>
      </c>
      <c r="D949" s="193" t="s">
        <v>1411</v>
      </c>
      <c r="E949" s="89" t="s">
        <v>180</v>
      </c>
      <c r="F949" s="21">
        <v>5</v>
      </c>
      <c r="G949" s="88"/>
      <c r="H949" s="88"/>
      <c r="I949" s="88">
        <v>1.22</v>
      </c>
      <c r="J949" s="88">
        <v>1.22</v>
      </c>
      <c r="K949" s="88">
        <v>1.22</v>
      </c>
      <c r="L949" s="88">
        <v>1.22</v>
      </c>
      <c r="M949" s="88">
        <v>1.22</v>
      </c>
      <c r="N949" s="88">
        <v>1.22</v>
      </c>
      <c r="O949" s="88">
        <v>1.22</v>
      </c>
      <c r="P949" s="88">
        <v>1.22</v>
      </c>
      <c r="Q949" s="192">
        <v>0</v>
      </c>
      <c r="R949" s="26" t="s">
        <v>44</v>
      </c>
    </row>
    <row r="950" spans="1:18" ht="25.5">
      <c r="A950" s="38">
        <f t="shared" si="97"/>
        <v>843</v>
      </c>
      <c r="B950" s="191" t="s">
        <v>1412</v>
      </c>
      <c r="C950" s="21" t="s">
        <v>1409</v>
      </c>
      <c r="D950" s="193" t="s">
        <v>1413</v>
      </c>
      <c r="E950" s="89" t="s">
        <v>180</v>
      </c>
      <c r="F950" s="21">
        <v>5</v>
      </c>
      <c r="G950" s="88"/>
      <c r="H950" s="88"/>
      <c r="I950" s="88">
        <v>0.1</v>
      </c>
      <c r="J950" s="88">
        <v>0.1</v>
      </c>
      <c r="K950" s="88">
        <v>0.1</v>
      </c>
      <c r="L950" s="88">
        <v>0.1</v>
      </c>
      <c r="M950" s="88">
        <v>0.1</v>
      </c>
      <c r="N950" s="88">
        <v>0.1</v>
      </c>
      <c r="O950" s="88">
        <v>0.1</v>
      </c>
      <c r="P950" s="88">
        <v>0.1</v>
      </c>
      <c r="Q950" s="192">
        <v>0</v>
      </c>
      <c r="R950" s="26" t="s">
        <v>44</v>
      </c>
    </row>
    <row r="951" spans="1:18" ht="25.5">
      <c r="A951" s="38">
        <f t="shared" si="97"/>
        <v>844</v>
      </c>
      <c r="B951" s="191" t="s">
        <v>1223</v>
      </c>
      <c r="C951" s="21" t="s">
        <v>1409</v>
      </c>
      <c r="D951" s="193" t="s">
        <v>1414</v>
      </c>
      <c r="E951" s="89" t="s">
        <v>180</v>
      </c>
      <c r="F951" s="21">
        <v>5</v>
      </c>
      <c r="G951" s="88"/>
      <c r="H951" s="88"/>
      <c r="I951" s="88">
        <v>0.1</v>
      </c>
      <c r="J951" s="88">
        <v>0.1</v>
      </c>
      <c r="K951" s="88">
        <v>0.1</v>
      </c>
      <c r="L951" s="88">
        <v>0.1</v>
      </c>
      <c r="M951" s="88">
        <v>0.1</v>
      </c>
      <c r="N951" s="88">
        <v>0.1</v>
      </c>
      <c r="O951" s="88">
        <v>0.1</v>
      </c>
      <c r="P951" s="88">
        <v>0.1</v>
      </c>
      <c r="Q951" s="192">
        <v>0</v>
      </c>
      <c r="R951" s="26" t="s">
        <v>44</v>
      </c>
    </row>
    <row r="952" spans="1:18" ht="25.5">
      <c r="A952" s="38">
        <f t="shared" si="97"/>
        <v>845</v>
      </c>
      <c r="B952" s="191" t="s">
        <v>1415</v>
      </c>
      <c r="C952" s="21" t="s">
        <v>1409</v>
      </c>
      <c r="D952" s="193" t="s">
        <v>1416</v>
      </c>
      <c r="E952" s="89" t="s">
        <v>180</v>
      </c>
      <c r="F952" s="21">
        <v>5</v>
      </c>
      <c r="G952" s="88"/>
      <c r="H952" s="88"/>
      <c r="I952" s="88">
        <v>0.41</v>
      </c>
      <c r="J952" s="88">
        <v>0.41</v>
      </c>
      <c r="K952" s="88">
        <v>0.41</v>
      </c>
      <c r="L952" s="88">
        <v>0.41</v>
      </c>
      <c r="M952" s="88">
        <v>0.41</v>
      </c>
      <c r="N952" s="88">
        <v>0.41</v>
      </c>
      <c r="O952" s="88">
        <v>0.41</v>
      </c>
      <c r="P952" s="88">
        <v>0.41</v>
      </c>
      <c r="Q952" s="192">
        <v>100</v>
      </c>
      <c r="R952" s="26" t="s">
        <v>44</v>
      </c>
    </row>
    <row r="953" spans="1:18" ht="25.5">
      <c r="A953" s="38">
        <f t="shared" si="97"/>
        <v>846</v>
      </c>
      <c r="B953" s="191" t="s">
        <v>1417</v>
      </c>
      <c r="C953" s="21" t="s">
        <v>1409</v>
      </c>
      <c r="D953" s="193" t="s">
        <v>1418</v>
      </c>
      <c r="E953" s="89" t="s">
        <v>180</v>
      </c>
      <c r="F953" s="21">
        <v>5</v>
      </c>
      <c r="G953" s="88"/>
      <c r="H953" s="88"/>
      <c r="I953" s="88">
        <v>0.86</v>
      </c>
      <c r="J953" s="88">
        <v>0.86</v>
      </c>
      <c r="K953" s="88">
        <v>0.86</v>
      </c>
      <c r="L953" s="88">
        <v>0.86</v>
      </c>
      <c r="M953" s="88">
        <v>0.86</v>
      </c>
      <c r="N953" s="88">
        <v>0.86</v>
      </c>
      <c r="O953" s="88">
        <v>0.86</v>
      </c>
      <c r="P953" s="88">
        <v>0.86</v>
      </c>
      <c r="Q953" s="192">
        <v>100</v>
      </c>
      <c r="R953" s="26" t="s">
        <v>44</v>
      </c>
    </row>
    <row r="954" spans="1:18" ht="25.5">
      <c r="A954" s="38">
        <f t="shared" si="97"/>
        <v>847</v>
      </c>
      <c r="B954" s="191" t="s">
        <v>1415</v>
      </c>
      <c r="C954" s="21" t="s">
        <v>1409</v>
      </c>
      <c r="D954" s="193" t="s">
        <v>1419</v>
      </c>
      <c r="E954" s="89" t="s">
        <v>180</v>
      </c>
      <c r="F954" s="21">
        <v>5</v>
      </c>
      <c r="G954" s="88"/>
      <c r="H954" s="88"/>
      <c r="I954" s="88">
        <v>0.2</v>
      </c>
      <c r="J954" s="88">
        <v>0.2</v>
      </c>
      <c r="K954" s="88">
        <v>0.2</v>
      </c>
      <c r="L954" s="88">
        <v>0.2</v>
      </c>
      <c r="M954" s="88">
        <v>0.2</v>
      </c>
      <c r="N954" s="88">
        <v>0.2</v>
      </c>
      <c r="O954" s="88">
        <v>0.2</v>
      </c>
      <c r="P954" s="88">
        <v>0.2</v>
      </c>
      <c r="Q954" s="192">
        <v>100</v>
      </c>
      <c r="R954" s="26" t="s">
        <v>44</v>
      </c>
    </row>
    <row r="955" spans="1:18" ht="25.5">
      <c r="A955" s="38">
        <f t="shared" si="97"/>
        <v>848</v>
      </c>
      <c r="B955" s="191" t="s">
        <v>1420</v>
      </c>
      <c r="C955" s="21" t="s">
        <v>1409</v>
      </c>
      <c r="D955" s="193" t="s">
        <v>1421</v>
      </c>
      <c r="E955" s="89" t="s">
        <v>180</v>
      </c>
      <c r="F955" s="21">
        <v>5</v>
      </c>
      <c r="G955" s="88"/>
      <c r="H955" s="88"/>
      <c r="I955" s="88">
        <v>0.1</v>
      </c>
      <c r="J955" s="88">
        <v>0.1</v>
      </c>
      <c r="K955" s="88">
        <v>0.1</v>
      </c>
      <c r="L955" s="88">
        <v>0.1</v>
      </c>
      <c r="M955" s="88">
        <v>0.1</v>
      </c>
      <c r="N955" s="88">
        <v>0.1</v>
      </c>
      <c r="O955" s="88">
        <v>0.1</v>
      </c>
      <c r="P955" s="88">
        <v>0.1</v>
      </c>
      <c r="Q955" s="192">
        <v>100</v>
      </c>
      <c r="R955" s="26" t="s">
        <v>44</v>
      </c>
    </row>
    <row r="956" spans="1:18" ht="25.5">
      <c r="A956" s="38">
        <f t="shared" si="97"/>
        <v>849</v>
      </c>
      <c r="B956" s="191" t="s">
        <v>1408</v>
      </c>
      <c r="C956" s="21" t="s">
        <v>1409</v>
      </c>
      <c r="D956" s="193" t="s">
        <v>1422</v>
      </c>
      <c r="E956" s="89" t="s">
        <v>180</v>
      </c>
      <c r="F956" s="21">
        <v>5</v>
      </c>
      <c r="G956" s="88"/>
      <c r="H956" s="88"/>
      <c r="I956" s="88">
        <v>0.44</v>
      </c>
      <c r="J956" s="88">
        <v>0.44</v>
      </c>
      <c r="K956" s="88">
        <v>0.44</v>
      </c>
      <c r="L956" s="88">
        <v>0.44</v>
      </c>
      <c r="M956" s="88">
        <v>0.44</v>
      </c>
      <c r="N956" s="88">
        <v>0.44</v>
      </c>
      <c r="O956" s="88">
        <v>0.44</v>
      </c>
      <c r="P956" s="88">
        <v>0.44</v>
      </c>
      <c r="Q956" s="192">
        <v>100</v>
      </c>
      <c r="R956" s="26" t="s">
        <v>44</v>
      </c>
    </row>
    <row r="957" spans="1:18" ht="25.5">
      <c r="A957" s="38">
        <f t="shared" si="97"/>
        <v>850</v>
      </c>
      <c r="B957" s="32" t="s">
        <v>1220</v>
      </c>
      <c r="C957" s="53" t="s">
        <v>1221</v>
      </c>
      <c r="D957" s="53" t="s">
        <v>1222</v>
      </c>
      <c r="E957" s="53" t="s">
        <v>180</v>
      </c>
      <c r="F957" s="53">
        <v>5</v>
      </c>
      <c r="G957" s="54"/>
      <c r="H957" s="54">
        <v>1.4</v>
      </c>
      <c r="I957" s="54">
        <v>1.4</v>
      </c>
      <c r="J957" s="54">
        <v>1.4</v>
      </c>
      <c r="K957" s="54">
        <v>1.4</v>
      </c>
      <c r="L957" s="54">
        <v>1.4</v>
      </c>
      <c r="M957" s="54">
        <v>1.4</v>
      </c>
      <c r="N957" s="54">
        <v>1.4</v>
      </c>
      <c r="O957" s="54">
        <v>1.4</v>
      </c>
      <c r="P957" s="54">
        <v>1.4</v>
      </c>
      <c r="Q957" s="186">
        <v>0</v>
      </c>
      <c r="R957" s="19" t="s">
        <v>1406</v>
      </c>
    </row>
    <row r="958" spans="1:18" ht="25.5">
      <c r="A958" s="38">
        <f t="shared" si="97"/>
        <v>851</v>
      </c>
      <c r="B958" s="32" t="s">
        <v>1223</v>
      </c>
      <c r="C958" s="53" t="s">
        <v>1221</v>
      </c>
      <c r="D958" s="53" t="s">
        <v>1224</v>
      </c>
      <c r="E958" s="53" t="s">
        <v>180</v>
      </c>
      <c r="F958" s="53">
        <v>5</v>
      </c>
      <c r="G958" s="54"/>
      <c r="H958" s="54">
        <v>0.91</v>
      </c>
      <c r="I958" s="54">
        <v>0.91</v>
      </c>
      <c r="J958" s="54">
        <v>0.91</v>
      </c>
      <c r="K958" s="54">
        <v>0.91</v>
      </c>
      <c r="L958" s="54">
        <v>0.91</v>
      </c>
      <c r="M958" s="54">
        <v>0.91</v>
      </c>
      <c r="N958" s="54">
        <v>0.91</v>
      </c>
      <c r="O958" s="54">
        <v>0.91</v>
      </c>
      <c r="P958" s="54">
        <v>0.91</v>
      </c>
      <c r="Q958" s="186">
        <v>0</v>
      </c>
      <c r="R958" s="19" t="s">
        <v>1406</v>
      </c>
    </row>
    <row r="959" spans="1:18" ht="25.5">
      <c r="A959" s="38">
        <f t="shared" si="97"/>
        <v>852</v>
      </c>
      <c r="B959" s="32" t="s">
        <v>1225</v>
      </c>
      <c r="C959" s="53" t="s">
        <v>1221</v>
      </c>
      <c r="D959" s="53" t="s">
        <v>1226</v>
      </c>
      <c r="E959" s="53" t="s">
        <v>180</v>
      </c>
      <c r="F959" s="53">
        <v>5</v>
      </c>
      <c r="G959" s="54"/>
      <c r="H959" s="54">
        <v>1.1000000000000001</v>
      </c>
      <c r="I959" s="54">
        <v>1.1000000000000001</v>
      </c>
      <c r="J959" s="54">
        <v>1.1000000000000001</v>
      </c>
      <c r="K959" s="54">
        <v>1.1000000000000001</v>
      </c>
      <c r="L959" s="54">
        <v>1.1000000000000001</v>
      </c>
      <c r="M959" s="54">
        <v>1.1000000000000001</v>
      </c>
      <c r="N959" s="54">
        <v>1.1000000000000001</v>
      </c>
      <c r="O959" s="54">
        <v>1.1000000000000001</v>
      </c>
      <c r="P959" s="54">
        <v>1.1000000000000001</v>
      </c>
      <c r="Q959" s="186">
        <v>0</v>
      </c>
      <c r="R959" s="19" t="s">
        <v>1406</v>
      </c>
    </row>
    <row r="960" spans="1:18" ht="25.5">
      <c r="A960" s="38">
        <f t="shared" si="97"/>
        <v>853</v>
      </c>
      <c r="B960" s="32" t="s">
        <v>1225</v>
      </c>
      <c r="C960" s="53" t="s">
        <v>1221</v>
      </c>
      <c r="D960" s="53" t="s">
        <v>1227</v>
      </c>
      <c r="E960" s="53" t="s">
        <v>180</v>
      </c>
      <c r="F960" s="53">
        <v>5</v>
      </c>
      <c r="G960" s="54"/>
      <c r="H960" s="54">
        <v>1.2</v>
      </c>
      <c r="I960" s="54">
        <v>1.2</v>
      </c>
      <c r="J960" s="54">
        <v>1.2</v>
      </c>
      <c r="K960" s="54">
        <v>1.2</v>
      </c>
      <c r="L960" s="54">
        <v>1.2</v>
      </c>
      <c r="M960" s="54">
        <v>1.2</v>
      </c>
      <c r="N960" s="54">
        <v>1.2</v>
      </c>
      <c r="O960" s="54">
        <v>1.2</v>
      </c>
      <c r="P960" s="54">
        <v>1.2</v>
      </c>
      <c r="Q960" s="186">
        <v>0</v>
      </c>
      <c r="R960" s="19" t="s">
        <v>1406</v>
      </c>
    </row>
    <row r="961" spans="1:18" ht="25.5">
      <c r="A961" s="38">
        <f t="shared" si="97"/>
        <v>854</v>
      </c>
      <c r="B961" s="32" t="s">
        <v>1223</v>
      </c>
      <c r="C961" s="53" t="s">
        <v>1221</v>
      </c>
      <c r="D961" s="53" t="s">
        <v>1228</v>
      </c>
      <c r="E961" s="53" t="s">
        <v>180</v>
      </c>
      <c r="F961" s="53">
        <v>5</v>
      </c>
      <c r="G961" s="54"/>
      <c r="H961" s="54">
        <v>0.4</v>
      </c>
      <c r="I961" s="54">
        <v>0.4</v>
      </c>
      <c r="J961" s="54">
        <v>0.4</v>
      </c>
      <c r="K961" s="54">
        <v>0.4</v>
      </c>
      <c r="L961" s="54">
        <v>0.4</v>
      </c>
      <c r="M961" s="54">
        <v>0.4</v>
      </c>
      <c r="N961" s="54">
        <v>0.4</v>
      </c>
      <c r="O961" s="54">
        <v>0.4</v>
      </c>
      <c r="P961" s="54">
        <v>0.4</v>
      </c>
      <c r="Q961" s="186">
        <v>0</v>
      </c>
      <c r="R961" s="19" t="s">
        <v>1406</v>
      </c>
    </row>
    <row r="962" spans="1:18" ht="25.5">
      <c r="A962" s="38">
        <f t="shared" si="97"/>
        <v>855</v>
      </c>
      <c r="B962" s="32" t="s">
        <v>1229</v>
      </c>
      <c r="C962" s="53" t="s">
        <v>1221</v>
      </c>
      <c r="D962" s="53" t="s">
        <v>1230</v>
      </c>
      <c r="E962" s="53" t="s">
        <v>180</v>
      </c>
      <c r="F962" s="53">
        <v>5</v>
      </c>
      <c r="G962" s="54"/>
      <c r="H962" s="54">
        <v>0.22</v>
      </c>
      <c r="I962" s="54">
        <v>0.22</v>
      </c>
      <c r="J962" s="54">
        <v>0.22</v>
      </c>
      <c r="K962" s="54">
        <v>0.22</v>
      </c>
      <c r="L962" s="54">
        <v>0.22</v>
      </c>
      <c r="M962" s="54">
        <v>0.22</v>
      </c>
      <c r="N962" s="54">
        <v>0.22</v>
      </c>
      <c r="O962" s="54">
        <v>0.22</v>
      </c>
      <c r="P962" s="54">
        <v>0.22</v>
      </c>
      <c r="Q962" s="186">
        <v>0</v>
      </c>
      <c r="R962" s="19" t="s">
        <v>1406</v>
      </c>
    </row>
    <row r="963" spans="1:18" ht="25.5">
      <c r="A963" s="38">
        <f t="shared" si="97"/>
        <v>856</v>
      </c>
      <c r="B963" s="32" t="s">
        <v>1231</v>
      </c>
      <c r="C963" s="53" t="s">
        <v>1221</v>
      </c>
      <c r="D963" s="53" t="s">
        <v>284</v>
      </c>
      <c r="E963" s="53" t="s">
        <v>180</v>
      </c>
      <c r="F963" s="53">
        <v>5</v>
      </c>
      <c r="G963" s="54"/>
      <c r="H963" s="54">
        <v>0.1</v>
      </c>
      <c r="I963" s="54">
        <v>0.1</v>
      </c>
      <c r="J963" s="54">
        <v>0.1</v>
      </c>
      <c r="K963" s="54">
        <v>0.1</v>
      </c>
      <c r="L963" s="54">
        <v>0.1</v>
      </c>
      <c r="M963" s="54">
        <v>0.1</v>
      </c>
      <c r="N963" s="54">
        <v>0.1</v>
      </c>
      <c r="O963" s="54">
        <v>0.1</v>
      </c>
      <c r="P963" s="54">
        <v>0.1</v>
      </c>
      <c r="Q963" s="186">
        <v>100</v>
      </c>
      <c r="R963" s="19" t="s">
        <v>1406</v>
      </c>
    </row>
    <row r="964" spans="1:18" ht="25.5">
      <c r="A964" s="38">
        <f t="shared" si="97"/>
        <v>857</v>
      </c>
      <c r="B964" s="32" t="s">
        <v>1232</v>
      </c>
      <c r="C964" s="53" t="s">
        <v>1221</v>
      </c>
      <c r="D964" s="53" t="s">
        <v>591</v>
      </c>
      <c r="E964" s="53" t="s">
        <v>180</v>
      </c>
      <c r="F964" s="53">
        <v>5</v>
      </c>
      <c r="G964" s="54"/>
      <c r="H964" s="54">
        <v>1</v>
      </c>
      <c r="I964" s="54">
        <v>1</v>
      </c>
      <c r="J964" s="54">
        <v>1</v>
      </c>
      <c r="K964" s="54">
        <v>1</v>
      </c>
      <c r="L964" s="54">
        <v>1</v>
      </c>
      <c r="M964" s="54">
        <v>1</v>
      </c>
      <c r="N964" s="54">
        <v>1</v>
      </c>
      <c r="O964" s="54">
        <v>1</v>
      </c>
      <c r="P964" s="54">
        <v>1</v>
      </c>
      <c r="Q964" s="186">
        <v>100</v>
      </c>
      <c r="R964" s="19" t="s">
        <v>1406</v>
      </c>
    </row>
    <row r="965" spans="1:18" ht="25.5">
      <c r="A965" s="38">
        <f t="shared" si="97"/>
        <v>858</v>
      </c>
      <c r="B965" s="81" t="s">
        <v>1229</v>
      </c>
      <c r="C965" s="112" t="s">
        <v>1221</v>
      </c>
      <c r="D965" s="112" t="s">
        <v>1233</v>
      </c>
      <c r="E965" s="112" t="s">
        <v>180</v>
      </c>
      <c r="F965" s="112">
        <v>5</v>
      </c>
      <c r="G965" s="83"/>
      <c r="H965" s="83">
        <v>0.2</v>
      </c>
      <c r="I965" s="83">
        <v>0.2</v>
      </c>
      <c r="J965" s="83">
        <v>0.2</v>
      </c>
      <c r="K965" s="83">
        <v>0.2</v>
      </c>
      <c r="L965" s="83">
        <v>0.2</v>
      </c>
      <c r="M965" s="83">
        <v>0.2</v>
      </c>
      <c r="N965" s="83">
        <v>0.2</v>
      </c>
      <c r="O965" s="83">
        <v>0.2</v>
      </c>
      <c r="P965" s="83">
        <v>0.2</v>
      </c>
      <c r="Q965" s="198">
        <v>100</v>
      </c>
      <c r="R965" s="189" t="s">
        <v>1406</v>
      </c>
    </row>
    <row r="966" spans="1:18" ht="25.5">
      <c r="A966" s="38">
        <f t="shared" si="97"/>
        <v>859</v>
      </c>
      <c r="B966" s="191" t="s">
        <v>1423</v>
      </c>
      <c r="C966" s="21" t="s">
        <v>1221</v>
      </c>
      <c r="D966" s="193" t="s">
        <v>1424</v>
      </c>
      <c r="E966" s="89" t="s">
        <v>180</v>
      </c>
      <c r="F966" s="21">
        <v>5</v>
      </c>
      <c r="G966" s="88"/>
      <c r="H966" s="88">
        <v>0.06</v>
      </c>
      <c r="I966" s="88">
        <v>0.06</v>
      </c>
      <c r="J966" s="88">
        <v>0.06</v>
      </c>
      <c r="K966" s="88">
        <v>0.06</v>
      </c>
      <c r="L966" s="88">
        <v>0.06</v>
      </c>
      <c r="M966" s="88">
        <v>0.06</v>
      </c>
      <c r="N966" s="88">
        <v>0.06</v>
      </c>
      <c r="O966" s="88">
        <v>0.06</v>
      </c>
      <c r="P966" s="88">
        <v>0.06</v>
      </c>
      <c r="Q966" s="192">
        <v>0</v>
      </c>
      <c r="R966" s="26" t="s">
        <v>44</v>
      </c>
    </row>
    <row r="967" spans="1:18" ht="25.5">
      <c r="A967" s="38">
        <f t="shared" si="97"/>
        <v>860</v>
      </c>
      <c r="B967" s="191" t="s">
        <v>1425</v>
      </c>
      <c r="C967" s="21" t="s">
        <v>1221</v>
      </c>
      <c r="D967" s="193" t="s">
        <v>303</v>
      </c>
      <c r="E967" s="89" t="s">
        <v>180</v>
      </c>
      <c r="F967" s="21">
        <v>5</v>
      </c>
      <c r="G967" s="88"/>
      <c r="H967" s="88">
        <v>0.11</v>
      </c>
      <c r="I967" s="88">
        <v>0.11</v>
      </c>
      <c r="J967" s="88">
        <v>0.11</v>
      </c>
      <c r="K967" s="88">
        <v>0.11</v>
      </c>
      <c r="L967" s="88">
        <v>0.11</v>
      </c>
      <c r="M967" s="88">
        <v>0.11</v>
      </c>
      <c r="N967" s="88">
        <v>0.11</v>
      </c>
      <c r="O967" s="88">
        <v>0.11</v>
      </c>
      <c r="P967" s="88">
        <v>0.11</v>
      </c>
      <c r="Q967" s="192">
        <v>0</v>
      </c>
      <c r="R967" s="26" t="s">
        <v>44</v>
      </c>
    </row>
    <row r="968" spans="1:18" ht="25.5">
      <c r="A968" s="38">
        <f t="shared" si="97"/>
        <v>861</v>
      </c>
      <c r="B968" s="191" t="s">
        <v>1426</v>
      </c>
      <c r="C968" s="21" t="s">
        <v>1221</v>
      </c>
      <c r="D968" s="193" t="s">
        <v>1427</v>
      </c>
      <c r="E968" s="89" t="s">
        <v>180</v>
      </c>
      <c r="F968" s="21">
        <v>5</v>
      </c>
      <c r="G968" s="88"/>
      <c r="H968" s="88">
        <v>0.02</v>
      </c>
      <c r="I968" s="88">
        <v>0.02</v>
      </c>
      <c r="J968" s="88">
        <v>0.02</v>
      </c>
      <c r="K968" s="88">
        <v>0.02</v>
      </c>
      <c r="L968" s="88">
        <v>0.02</v>
      </c>
      <c r="M968" s="88">
        <v>0.02</v>
      </c>
      <c r="N968" s="88">
        <v>0.02</v>
      </c>
      <c r="O968" s="88">
        <v>0.02</v>
      </c>
      <c r="P968" s="88">
        <v>0.02</v>
      </c>
      <c r="Q968" s="192">
        <v>0</v>
      </c>
      <c r="R968" s="26" t="s">
        <v>44</v>
      </c>
    </row>
    <row r="969" spans="1:18" ht="25.5">
      <c r="A969" s="38">
        <f t="shared" si="97"/>
        <v>862</v>
      </c>
      <c r="B969" s="191" t="s">
        <v>1428</v>
      </c>
      <c r="C969" s="21" t="s">
        <v>1429</v>
      </c>
      <c r="D969" s="193" t="s">
        <v>1430</v>
      </c>
      <c r="E969" s="89" t="s">
        <v>180</v>
      </c>
      <c r="F969" s="21">
        <v>5</v>
      </c>
      <c r="G969" s="88"/>
      <c r="H969" s="88">
        <v>0.17</v>
      </c>
      <c r="I969" s="88">
        <v>0.17</v>
      </c>
      <c r="J969" s="88">
        <v>0.17</v>
      </c>
      <c r="K969" s="88">
        <v>0.17</v>
      </c>
      <c r="L969" s="88">
        <v>0.17</v>
      </c>
      <c r="M969" s="88">
        <v>0.17</v>
      </c>
      <c r="N969" s="88">
        <v>0.17</v>
      </c>
      <c r="O969" s="88">
        <v>0.17</v>
      </c>
      <c r="P969" s="88">
        <v>0.17</v>
      </c>
      <c r="Q969" s="192">
        <v>0</v>
      </c>
      <c r="R969" s="26" t="s">
        <v>44</v>
      </c>
    </row>
    <row r="970" spans="1:18" ht="25.5">
      <c r="A970" s="38">
        <f t="shared" si="97"/>
        <v>863</v>
      </c>
      <c r="B970" s="191" t="s">
        <v>1431</v>
      </c>
      <c r="C970" s="21" t="s">
        <v>1429</v>
      </c>
      <c r="D970" s="193" t="s">
        <v>1432</v>
      </c>
      <c r="E970" s="89" t="s">
        <v>180</v>
      </c>
      <c r="F970" s="21">
        <v>5</v>
      </c>
      <c r="G970" s="88"/>
      <c r="H970" s="88">
        <v>0.17</v>
      </c>
      <c r="I970" s="88">
        <v>0.17</v>
      </c>
      <c r="J970" s="88">
        <v>0.17</v>
      </c>
      <c r="K970" s="88">
        <v>0.17</v>
      </c>
      <c r="L970" s="88">
        <v>0.17</v>
      </c>
      <c r="M970" s="88">
        <v>0.17</v>
      </c>
      <c r="N970" s="88">
        <v>0.17</v>
      </c>
      <c r="O970" s="88">
        <v>0.17</v>
      </c>
      <c r="P970" s="88">
        <v>0.17</v>
      </c>
      <c r="Q970" s="192">
        <v>100</v>
      </c>
      <c r="R970" s="26" t="s">
        <v>44</v>
      </c>
    </row>
    <row r="971" spans="1:18" ht="25.5">
      <c r="A971" s="38">
        <f t="shared" si="97"/>
        <v>864</v>
      </c>
      <c r="B971" s="191" t="s">
        <v>1431</v>
      </c>
      <c r="C971" s="21" t="s">
        <v>1429</v>
      </c>
      <c r="D971" s="193" t="s">
        <v>1433</v>
      </c>
      <c r="E971" s="89" t="s">
        <v>180</v>
      </c>
      <c r="F971" s="21">
        <v>5</v>
      </c>
      <c r="G971" s="88"/>
      <c r="H971" s="88">
        <v>0.17</v>
      </c>
      <c r="I971" s="88">
        <v>0.17</v>
      </c>
      <c r="J971" s="88">
        <v>0.17</v>
      </c>
      <c r="K971" s="88">
        <v>0.17</v>
      </c>
      <c r="L971" s="88">
        <v>0.17</v>
      </c>
      <c r="M971" s="88">
        <v>0.17</v>
      </c>
      <c r="N971" s="88">
        <v>0.17</v>
      </c>
      <c r="O971" s="88">
        <v>0.17</v>
      </c>
      <c r="P971" s="88">
        <v>0.17</v>
      </c>
      <c r="Q971" s="192">
        <v>100</v>
      </c>
      <c r="R971" s="26" t="s">
        <v>44</v>
      </c>
    </row>
    <row r="972" spans="1:18" ht="25.5">
      <c r="A972" s="38">
        <f t="shared" si="97"/>
        <v>865</v>
      </c>
      <c r="B972" s="191" t="s">
        <v>1434</v>
      </c>
      <c r="C972" s="21" t="s">
        <v>1429</v>
      </c>
      <c r="D972" s="193" t="s">
        <v>1435</v>
      </c>
      <c r="E972" s="89" t="s">
        <v>180</v>
      </c>
      <c r="F972" s="21">
        <v>5</v>
      </c>
      <c r="G972" s="88"/>
      <c r="H972" s="88">
        <v>0.69</v>
      </c>
      <c r="I972" s="88">
        <v>0.69</v>
      </c>
      <c r="J972" s="88">
        <v>0.69</v>
      </c>
      <c r="K972" s="88">
        <v>0.69</v>
      </c>
      <c r="L972" s="88">
        <v>0.69</v>
      </c>
      <c r="M972" s="88">
        <v>0.69</v>
      </c>
      <c r="N972" s="88">
        <v>0.69</v>
      </c>
      <c r="O972" s="88">
        <v>0.69</v>
      </c>
      <c r="P972" s="88">
        <v>0.69</v>
      </c>
      <c r="Q972" s="192">
        <v>100</v>
      </c>
      <c r="R972" s="26" t="s">
        <v>44</v>
      </c>
    </row>
    <row r="973" spans="1:18" ht="25.5">
      <c r="A973" s="38">
        <f t="shared" si="97"/>
        <v>866</v>
      </c>
      <c r="B973" s="191" t="s">
        <v>1436</v>
      </c>
      <c r="C973" s="21" t="s">
        <v>1235</v>
      </c>
      <c r="D973" s="193" t="s">
        <v>1437</v>
      </c>
      <c r="E973" s="89" t="s">
        <v>180</v>
      </c>
      <c r="F973" s="21">
        <v>5</v>
      </c>
      <c r="G973" s="88"/>
      <c r="H973" s="88">
        <v>1.01</v>
      </c>
      <c r="I973" s="88">
        <v>1.01</v>
      </c>
      <c r="J973" s="88">
        <v>1.01</v>
      </c>
      <c r="K973" s="88">
        <v>1.01</v>
      </c>
      <c r="L973" s="88">
        <v>1.01</v>
      </c>
      <c r="M973" s="88">
        <v>1.01</v>
      </c>
      <c r="N973" s="88">
        <v>1.01</v>
      </c>
      <c r="O973" s="88">
        <v>1.01</v>
      </c>
      <c r="P973" s="88">
        <v>1.01</v>
      </c>
      <c r="Q973" s="192">
        <v>0</v>
      </c>
      <c r="R973" s="26" t="s">
        <v>44</v>
      </c>
    </row>
    <row r="974" spans="1:18" ht="25.5">
      <c r="A974" s="38">
        <f t="shared" si="97"/>
        <v>867</v>
      </c>
      <c r="B974" s="191" t="s">
        <v>1438</v>
      </c>
      <c r="C974" s="21" t="s">
        <v>1235</v>
      </c>
      <c r="D974" s="193" t="s">
        <v>1439</v>
      </c>
      <c r="E974" s="89" t="s">
        <v>180</v>
      </c>
      <c r="F974" s="21">
        <v>5</v>
      </c>
      <c r="G974" s="88"/>
      <c r="H974" s="88">
        <v>0.08</v>
      </c>
      <c r="I974" s="88">
        <v>0.08</v>
      </c>
      <c r="J974" s="88">
        <v>0.08</v>
      </c>
      <c r="K974" s="88">
        <v>0.08</v>
      </c>
      <c r="L974" s="88">
        <v>0.08</v>
      </c>
      <c r="M974" s="88">
        <v>0.08</v>
      </c>
      <c r="N974" s="88">
        <v>0.08</v>
      </c>
      <c r="O974" s="88">
        <v>0.08</v>
      </c>
      <c r="P974" s="88">
        <v>0.08</v>
      </c>
      <c r="Q974" s="192">
        <v>0</v>
      </c>
      <c r="R974" s="26" t="s">
        <v>44</v>
      </c>
    </row>
    <row r="975" spans="1:18" ht="25.5">
      <c r="A975" s="38">
        <f t="shared" si="97"/>
        <v>868</v>
      </c>
      <c r="B975" s="191" t="s">
        <v>1440</v>
      </c>
      <c r="C975" s="21" t="s">
        <v>1235</v>
      </c>
      <c r="D975" s="193" t="s">
        <v>1441</v>
      </c>
      <c r="E975" s="89" t="s">
        <v>180</v>
      </c>
      <c r="F975" s="21">
        <v>5</v>
      </c>
      <c r="G975" s="88"/>
      <c r="H975" s="88">
        <v>0.09</v>
      </c>
      <c r="I975" s="88">
        <v>0.09</v>
      </c>
      <c r="J975" s="88">
        <v>0.09</v>
      </c>
      <c r="K975" s="88">
        <v>0.09</v>
      </c>
      <c r="L975" s="88">
        <v>0.09</v>
      </c>
      <c r="M975" s="88">
        <v>0.09</v>
      </c>
      <c r="N975" s="88">
        <v>0.09</v>
      </c>
      <c r="O975" s="88">
        <v>0.09</v>
      </c>
      <c r="P975" s="88">
        <v>0.09</v>
      </c>
      <c r="Q975" s="192">
        <v>0</v>
      </c>
      <c r="R975" s="26" t="s">
        <v>44</v>
      </c>
    </row>
    <row r="976" spans="1:18" ht="25.5">
      <c r="A976" s="38">
        <f t="shared" si="97"/>
        <v>869</v>
      </c>
      <c r="B976" s="191" t="s">
        <v>1434</v>
      </c>
      <c r="C976" s="21" t="s">
        <v>1235</v>
      </c>
      <c r="D976" s="193" t="s">
        <v>1442</v>
      </c>
      <c r="E976" s="89" t="s">
        <v>180</v>
      </c>
      <c r="F976" s="21">
        <v>5</v>
      </c>
      <c r="G976" s="88"/>
      <c r="H976" s="88">
        <v>0.08</v>
      </c>
      <c r="I976" s="88">
        <v>0.08</v>
      </c>
      <c r="J976" s="88">
        <v>0.08</v>
      </c>
      <c r="K976" s="88">
        <v>0.08</v>
      </c>
      <c r="L976" s="88">
        <v>0.08</v>
      </c>
      <c r="M976" s="88">
        <v>0.08</v>
      </c>
      <c r="N976" s="88">
        <v>0.08</v>
      </c>
      <c r="O976" s="88">
        <v>0.08</v>
      </c>
      <c r="P976" s="88">
        <v>0.08</v>
      </c>
      <c r="Q976" s="192">
        <v>100</v>
      </c>
      <c r="R976" s="26" t="s">
        <v>44</v>
      </c>
    </row>
    <row r="977" spans="1:18" ht="25.5">
      <c r="A977" s="38">
        <f t="shared" si="97"/>
        <v>870</v>
      </c>
      <c r="B977" s="191" t="s">
        <v>1443</v>
      </c>
      <c r="C977" s="21" t="s">
        <v>1235</v>
      </c>
      <c r="D977" s="193" t="s">
        <v>1444</v>
      </c>
      <c r="E977" s="89" t="s">
        <v>180</v>
      </c>
      <c r="F977" s="21">
        <v>5</v>
      </c>
      <c r="G977" s="88"/>
      <c r="H977" s="88">
        <v>0.47</v>
      </c>
      <c r="I977" s="88">
        <v>0.47</v>
      </c>
      <c r="J977" s="88">
        <v>0.47</v>
      </c>
      <c r="K977" s="88">
        <v>0.47</v>
      </c>
      <c r="L977" s="88">
        <v>0.47</v>
      </c>
      <c r="M977" s="88">
        <v>0.47</v>
      </c>
      <c r="N977" s="88">
        <v>0.47</v>
      </c>
      <c r="O977" s="88">
        <v>0.47</v>
      </c>
      <c r="P977" s="88">
        <v>0.47</v>
      </c>
      <c r="Q977" s="192">
        <v>0</v>
      </c>
      <c r="R977" s="26" t="s">
        <v>44</v>
      </c>
    </row>
    <row r="978" spans="1:18" ht="25.5">
      <c r="A978" s="38">
        <f t="shared" si="97"/>
        <v>871</v>
      </c>
      <c r="B978" s="65" t="s">
        <v>1234</v>
      </c>
      <c r="C978" s="128" t="s">
        <v>1235</v>
      </c>
      <c r="D978" s="128" t="s">
        <v>1236</v>
      </c>
      <c r="E978" s="128" t="s">
        <v>180</v>
      </c>
      <c r="F978" s="128">
        <v>5</v>
      </c>
      <c r="G978" s="69"/>
      <c r="H978" s="69">
        <v>0.34</v>
      </c>
      <c r="I978" s="69">
        <v>0.34</v>
      </c>
      <c r="J978" s="69">
        <v>0.34</v>
      </c>
      <c r="K978" s="69">
        <v>0.34</v>
      </c>
      <c r="L978" s="69">
        <v>0.34</v>
      </c>
      <c r="M978" s="69">
        <v>0.34</v>
      </c>
      <c r="N978" s="69">
        <v>0.34</v>
      </c>
      <c r="O978" s="69">
        <v>0.34</v>
      </c>
      <c r="P978" s="69">
        <v>0.34</v>
      </c>
      <c r="Q978" s="196">
        <v>100</v>
      </c>
      <c r="R978" s="197" t="s">
        <v>1406</v>
      </c>
    </row>
    <row r="979" spans="1:18" ht="25.5">
      <c r="A979" s="38">
        <f t="shared" si="97"/>
        <v>872</v>
      </c>
      <c r="B979" s="32" t="s">
        <v>1237</v>
      </c>
      <c r="C979" s="53" t="s">
        <v>1235</v>
      </c>
      <c r="D979" s="53" t="s">
        <v>1238</v>
      </c>
      <c r="E979" s="53" t="s">
        <v>180</v>
      </c>
      <c r="F979" s="53">
        <v>5</v>
      </c>
      <c r="G979" s="54"/>
      <c r="H979" s="54">
        <v>0.31</v>
      </c>
      <c r="I979" s="54">
        <v>0.31</v>
      </c>
      <c r="J979" s="54">
        <v>0.31</v>
      </c>
      <c r="K979" s="54">
        <v>0.31</v>
      </c>
      <c r="L979" s="54">
        <v>0.31</v>
      </c>
      <c r="M979" s="54">
        <v>0.31</v>
      </c>
      <c r="N979" s="54">
        <v>0.31</v>
      </c>
      <c r="O979" s="54">
        <v>0.31</v>
      </c>
      <c r="P979" s="54">
        <v>0.31</v>
      </c>
      <c r="Q979" s="186">
        <v>100</v>
      </c>
      <c r="R979" s="19" t="s">
        <v>1406</v>
      </c>
    </row>
    <row r="980" spans="1:18" ht="25.5">
      <c r="A980" s="38">
        <f t="shared" si="97"/>
        <v>873</v>
      </c>
      <c r="B980" s="32" t="s">
        <v>1239</v>
      </c>
      <c r="C980" s="53" t="s">
        <v>1235</v>
      </c>
      <c r="D980" s="53" t="s">
        <v>1240</v>
      </c>
      <c r="E980" s="53" t="s">
        <v>180</v>
      </c>
      <c r="F980" s="53">
        <v>5</v>
      </c>
      <c r="G980" s="54"/>
      <c r="H980" s="54">
        <v>3.15</v>
      </c>
      <c r="I980" s="54">
        <v>3.15</v>
      </c>
      <c r="J980" s="54">
        <v>3.15</v>
      </c>
      <c r="K980" s="54">
        <v>3.15</v>
      </c>
      <c r="L980" s="54">
        <v>3.15</v>
      </c>
      <c r="M980" s="54">
        <v>3.15</v>
      </c>
      <c r="N980" s="54">
        <v>3.15</v>
      </c>
      <c r="O980" s="54">
        <v>3.15</v>
      </c>
      <c r="P980" s="54">
        <v>3.15</v>
      </c>
      <c r="Q980" s="186">
        <v>0</v>
      </c>
      <c r="R980" s="19" t="s">
        <v>1406</v>
      </c>
    </row>
    <row r="981" spans="1:18" ht="25.5">
      <c r="A981" s="38">
        <f t="shared" si="97"/>
        <v>874</v>
      </c>
      <c r="B981" s="32" t="s">
        <v>1241</v>
      </c>
      <c r="C981" s="53" t="s">
        <v>1235</v>
      </c>
      <c r="D981" s="53" t="s">
        <v>1242</v>
      </c>
      <c r="E981" s="53" t="s">
        <v>180</v>
      </c>
      <c r="F981" s="53">
        <v>5</v>
      </c>
      <c r="G981" s="54"/>
      <c r="H981" s="54">
        <v>0.34</v>
      </c>
      <c r="I981" s="54">
        <v>0.34</v>
      </c>
      <c r="J981" s="54">
        <v>0.34</v>
      </c>
      <c r="K981" s="54">
        <v>0.34</v>
      </c>
      <c r="L981" s="54">
        <v>0.34</v>
      </c>
      <c r="M981" s="54">
        <v>0.34</v>
      </c>
      <c r="N981" s="54">
        <v>0.34</v>
      </c>
      <c r="O981" s="54">
        <v>0.34</v>
      </c>
      <c r="P981" s="54">
        <v>0.34</v>
      </c>
      <c r="Q981" s="186">
        <v>0</v>
      </c>
      <c r="R981" s="19" t="s">
        <v>1406</v>
      </c>
    </row>
    <row r="982" spans="1:18" ht="25.5">
      <c r="A982" s="38">
        <f t="shared" si="97"/>
        <v>875</v>
      </c>
      <c r="B982" s="32" t="s">
        <v>1243</v>
      </c>
      <c r="C982" s="53" t="s">
        <v>1235</v>
      </c>
      <c r="D982" s="53" t="s">
        <v>1244</v>
      </c>
      <c r="E982" s="53" t="s">
        <v>180</v>
      </c>
      <c r="F982" s="53">
        <v>5</v>
      </c>
      <c r="G982" s="54"/>
      <c r="H982" s="54">
        <v>0.17</v>
      </c>
      <c r="I982" s="54">
        <v>0.17</v>
      </c>
      <c r="J982" s="54">
        <v>0.17</v>
      </c>
      <c r="K982" s="54">
        <v>0.17</v>
      </c>
      <c r="L982" s="54">
        <v>0.17</v>
      </c>
      <c r="M982" s="54">
        <v>0.17</v>
      </c>
      <c r="N982" s="54">
        <v>0.17</v>
      </c>
      <c r="O982" s="54">
        <v>0.17</v>
      </c>
      <c r="P982" s="54">
        <v>0.17</v>
      </c>
      <c r="Q982" s="186">
        <v>0</v>
      </c>
      <c r="R982" s="19" t="s">
        <v>1406</v>
      </c>
    </row>
    <row r="983" spans="1:18" ht="25.5">
      <c r="A983" s="38">
        <f t="shared" si="97"/>
        <v>876</v>
      </c>
      <c r="B983" s="32" t="s">
        <v>1245</v>
      </c>
      <c r="C983" s="53" t="s">
        <v>1246</v>
      </c>
      <c r="D983" s="53" t="s">
        <v>1247</v>
      </c>
      <c r="E983" s="53" t="s">
        <v>180</v>
      </c>
      <c r="F983" s="53">
        <v>5</v>
      </c>
      <c r="G983" s="54">
        <v>0.01</v>
      </c>
      <c r="H983" s="54">
        <v>0.01</v>
      </c>
      <c r="I983" s="54">
        <v>0.01</v>
      </c>
      <c r="J983" s="54">
        <v>0.01</v>
      </c>
      <c r="K983" s="54">
        <v>0.01</v>
      </c>
      <c r="L983" s="54">
        <v>0.01</v>
      </c>
      <c r="M983" s="54">
        <v>0.01</v>
      </c>
      <c r="N983" s="54">
        <v>0.01</v>
      </c>
      <c r="O983" s="54">
        <v>0.01</v>
      </c>
      <c r="P983" s="54">
        <v>0.01</v>
      </c>
      <c r="Q983" s="186">
        <v>0</v>
      </c>
      <c r="R983" s="19" t="s">
        <v>1406</v>
      </c>
    </row>
    <row r="984" spans="1:18" ht="25.5">
      <c r="A984" s="38">
        <f t="shared" si="97"/>
        <v>877</v>
      </c>
      <c r="B984" s="32" t="s">
        <v>1248</v>
      </c>
      <c r="C984" s="53" t="s">
        <v>1246</v>
      </c>
      <c r="D984" s="53" t="s">
        <v>300</v>
      </c>
      <c r="E984" s="53" t="s">
        <v>180</v>
      </c>
      <c r="F984" s="53">
        <v>5</v>
      </c>
      <c r="G984" s="54">
        <v>0.01</v>
      </c>
      <c r="H984" s="54">
        <v>0.01</v>
      </c>
      <c r="I984" s="54">
        <v>0.01</v>
      </c>
      <c r="J984" s="54">
        <v>0.01</v>
      </c>
      <c r="K984" s="54">
        <v>0.01</v>
      </c>
      <c r="L984" s="54">
        <v>0.01</v>
      </c>
      <c r="M984" s="54">
        <v>0.01</v>
      </c>
      <c r="N984" s="54">
        <v>0.01</v>
      </c>
      <c r="O984" s="54">
        <v>0.01</v>
      </c>
      <c r="P984" s="54">
        <v>0.01</v>
      </c>
      <c r="Q984" s="186">
        <v>0</v>
      </c>
      <c r="R984" s="19" t="s">
        <v>1406</v>
      </c>
    </row>
    <row r="985" spans="1:18" ht="25.5">
      <c r="A985" s="38">
        <f t="shared" si="97"/>
        <v>878</v>
      </c>
      <c r="B985" s="32" t="s">
        <v>1245</v>
      </c>
      <c r="C985" s="53" t="s">
        <v>1246</v>
      </c>
      <c r="D985" s="53" t="s">
        <v>1249</v>
      </c>
      <c r="E985" s="53" t="s">
        <v>180</v>
      </c>
      <c r="F985" s="53">
        <v>5</v>
      </c>
      <c r="G985" s="54">
        <v>0.05</v>
      </c>
      <c r="H985" s="54">
        <v>0.05</v>
      </c>
      <c r="I985" s="54">
        <v>0.05</v>
      </c>
      <c r="J985" s="54">
        <v>0.05</v>
      </c>
      <c r="K985" s="54">
        <v>0.05</v>
      </c>
      <c r="L985" s="54">
        <v>0.05</v>
      </c>
      <c r="M985" s="54">
        <v>0.05</v>
      </c>
      <c r="N985" s="54">
        <v>0.05</v>
      </c>
      <c r="O985" s="54">
        <v>0.05</v>
      </c>
      <c r="P985" s="54">
        <v>0.05</v>
      </c>
      <c r="Q985" s="186">
        <v>0</v>
      </c>
      <c r="R985" s="19" t="s">
        <v>1406</v>
      </c>
    </row>
    <row r="986" spans="1:18" ht="25.5">
      <c r="A986" s="38">
        <f t="shared" si="97"/>
        <v>879</v>
      </c>
      <c r="B986" s="32" t="s">
        <v>1248</v>
      </c>
      <c r="C986" s="53" t="s">
        <v>1246</v>
      </c>
      <c r="D986" s="53" t="s">
        <v>1250</v>
      </c>
      <c r="E986" s="53" t="s">
        <v>180</v>
      </c>
      <c r="F986" s="53">
        <v>5</v>
      </c>
      <c r="G986" s="54">
        <v>0.05</v>
      </c>
      <c r="H986" s="54">
        <v>0.05</v>
      </c>
      <c r="I986" s="54">
        <v>0.05</v>
      </c>
      <c r="J986" s="54">
        <v>0.05</v>
      </c>
      <c r="K986" s="54">
        <v>0.05</v>
      </c>
      <c r="L986" s="54">
        <v>0.05</v>
      </c>
      <c r="M986" s="54">
        <v>0.05</v>
      </c>
      <c r="N986" s="54">
        <v>0.05</v>
      </c>
      <c r="O986" s="54">
        <v>0.05</v>
      </c>
      <c r="P986" s="54">
        <v>0.05</v>
      </c>
      <c r="Q986" s="186">
        <v>0</v>
      </c>
      <c r="R986" s="19" t="s">
        <v>1406</v>
      </c>
    </row>
    <row r="987" spans="1:18" ht="25.5">
      <c r="A987" s="38">
        <f t="shared" si="97"/>
        <v>880</v>
      </c>
      <c r="B987" s="32" t="s">
        <v>1251</v>
      </c>
      <c r="C987" s="53" t="s">
        <v>1246</v>
      </c>
      <c r="D987" s="53" t="s">
        <v>1252</v>
      </c>
      <c r="E987" s="53" t="s">
        <v>180</v>
      </c>
      <c r="F987" s="53">
        <v>5</v>
      </c>
      <c r="G987" s="54">
        <v>0.1</v>
      </c>
      <c r="H987" s="54">
        <v>0.1</v>
      </c>
      <c r="I987" s="54">
        <v>0.1</v>
      </c>
      <c r="J987" s="54">
        <v>0.1</v>
      </c>
      <c r="K987" s="54">
        <v>0.1</v>
      </c>
      <c r="L987" s="54">
        <v>0.1</v>
      </c>
      <c r="M987" s="54">
        <v>0.1</v>
      </c>
      <c r="N987" s="54">
        <v>0.1</v>
      </c>
      <c r="O987" s="54">
        <v>0.1</v>
      </c>
      <c r="P987" s="54">
        <v>0.1</v>
      </c>
      <c r="Q987" s="186">
        <v>0</v>
      </c>
      <c r="R987" s="19" t="s">
        <v>1406</v>
      </c>
    </row>
    <row r="988" spans="1:18" ht="25.5">
      <c r="A988" s="38">
        <f t="shared" si="97"/>
        <v>881</v>
      </c>
      <c r="B988" s="32" t="s">
        <v>1253</v>
      </c>
      <c r="C988" s="53" t="s">
        <v>1246</v>
      </c>
      <c r="D988" s="53" t="s">
        <v>284</v>
      </c>
      <c r="E988" s="53" t="s">
        <v>180</v>
      </c>
      <c r="F988" s="53">
        <v>5</v>
      </c>
      <c r="G988" s="54">
        <v>1.4</v>
      </c>
      <c r="H988" s="54">
        <v>1.4</v>
      </c>
      <c r="I988" s="54">
        <v>1.4</v>
      </c>
      <c r="J988" s="54">
        <v>1.4</v>
      </c>
      <c r="K988" s="54">
        <v>1.4</v>
      </c>
      <c r="L988" s="54">
        <v>1.4</v>
      </c>
      <c r="M988" s="54">
        <v>1.4</v>
      </c>
      <c r="N988" s="54">
        <v>1.4</v>
      </c>
      <c r="O988" s="54">
        <v>1.4</v>
      </c>
      <c r="P988" s="54">
        <v>1.4</v>
      </c>
      <c r="Q988" s="186">
        <v>0</v>
      </c>
      <c r="R988" s="19" t="s">
        <v>1406</v>
      </c>
    </row>
    <row r="989" spans="1:18" ht="25.5">
      <c r="A989" s="297" t="s">
        <v>1445</v>
      </c>
      <c r="B989" s="297"/>
      <c r="C989" s="297"/>
      <c r="D989" s="297"/>
      <c r="E989" s="297"/>
      <c r="F989" s="17" t="s">
        <v>1188</v>
      </c>
      <c r="G989" s="18">
        <f t="shared" ref="G989:P989" si="98">SUMIF($F$878:$F$988,"&lt;=5",G878:G988)</f>
        <v>35.069999999999986</v>
      </c>
      <c r="H989" s="18">
        <f t="shared" si="98"/>
        <v>50.470000000000006</v>
      </c>
      <c r="I989" s="18">
        <f t="shared" si="98"/>
        <v>65.309999999999974</v>
      </c>
      <c r="J989" s="18">
        <f t="shared" si="98"/>
        <v>65.309999999999974</v>
      </c>
      <c r="K989" s="18">
        <f t="shared" si="98"/>
        <v>65.309999999999974</v>
      </c>
      <c r="L989" s="18">
        <f t="shared" si="98"/>
        <v>65.309999999999974</v>
      </c>
      <c r="M989" s="18">
        <f t="shared" si="98"/>
        <v>65.309999999999974</v>
      </c>
      <c r="N989" s="18">
        <f t="shared" si="98"/>
        <v>65.309999999999974</v>
      </c>
      <c r="O989" s="18">
        <f t="shared" si="98"/>
        <v>65.309999999999974</v>
      </c>
      <c r="P989" s="18">
        <f t="shared" si="98"/>
        <v>65.309999999999974</v>
      </c>
      <c r="Q989" s="18">
        <v>12.75</v>
      </c>
      <c r="R989" s="183"/>
    </row>
    <row r="990" spans="1:18">
      <c r="A990" s="297"/>
      <c r="B990" s="297"/>
      <c r="C990" s="297"/>
      <c r="D990" s="297"/>
      <c r="E990" s="297"/>
      <c r="F990" s="17" t="s">
        <v>180</v>
      </c>
      <c r="G990" s="20">
        <f t="shared" ref="G990:P990" si="99">SUMIFS(G878:G988,$E$878:$E$988,"ДУ",$F$878:$F$988,"&lt;=5")</f>
        <v>35.069999999999986</v>
      </c>
      <c r="H990" s="20">
        <f t="shared" si="99"/>
        <v>50.470000000000006</v>
      </c>
      <c r="I990" s="20">
        <f t="shared" si="99"/>
        <v>65.309999999999974</v>
      </c>
      <c r="J990" s="20">
        <f t="shared" si="99"/>
        <v>65.309999999999974</v>
      </c>
      <c r="K990" s="20">
        <f t="shared" si="99"/>
        <v>65.309999999999974</v>
      </c>
      <c r="L990" s="20">
        <f t="shared" si="99"/>
        <v>65.309999999999974</v>
      </c>
      <c r="M990" s="20">
        <f t="shared" si="99"/>
        <v>65.309999999999974</v>
      </c>
      <c r="N990" s="20">
        <f t="shared" si="99"/>
        <v>65.309999999999974</v>
      </c>
      <c r="O990" s="20">
        <f t="shared" si="99"/>
        <v>65.309999999999974</v>
      </c>
      <c r="P990" s="20">
        <f t="shared" si="99"/>
        <v>65.309999999999974</v>
      </c>
      <c r="Q990" s="20"/>
      <c r="R990" s="183"/>
    </row>
    <row r="991" spans="1:18">
      <c r="A991" s="297"/>
      <c r="B991" s="297"/>
      <c r="C991" s="297"/>
      <c r="D991" s="297"/>
      <c r="E991" s="297"/>
      <c r="F991" s="17" t="s">
        <v>43</v>
      </c>
      <c r="G991" s="20">
        <f t="shared" ref="G991:P991" si="100">SUMIFS(G878:G988,$E$878:$E$988,"ОП",$F$878:$F$988,"&lt;=5")</f>
        <v>0</v>
      </c>
      <c r="H991" s="20">
        <f t="shared" si="100"/>
        <v>0</v>
      </c>
      <c r="I991" s="20">
        <f t="shared" si="100"/>
        <v>0</v>
      </c>
      <c r="J991" s="20">
        <f t="shared" si="100"/>
        <v>0</v>
      </c>
      <c r="K991" s="20">
        <f t="shared" si="100"/>
        <v>0</v>
      </c>
      <c r="L991" s="20">
        <f t="shared" si="100"/>
        <v>0</v>
      </c>
      <c r="M991" s="20">
        <f t="shared" si="100"/>
        <v>0</v>
      </c>
      <c r="N991" s="20">
        <f t="shared" si="100"/>
        <v>0</v>
      </c>
      <c r="O991" s="20">
        <f t="shared" si="100"/>
        <v>0</v>
      </c>
      <c r="P991" s="20">
        <f t="shared" si="100"/>
        <v>0</v>
      </c>
      <c r="Q991" s="20"/>
      <c r="R991" s="183"/>
    </row>
    <row r="992" spans="1:18" ht="25.5">
      <c r="A992" s="297"/>
      <c r="B992" s="297"/>
      <c r="C992" s="297"/>
      <c r="D992" s="297"/>
      <c r="E992" s="297"/>
      <c r="F992" s="17" t="s">
        <v>1189</v>
      </c>
      <c r="G992" s="20">
        <f t="shared" ref="G992:P992" si="101">SUMIF($F$878:$F$988,"&lt;=20",G878:G988)</f>
        <v>35.069999999999986</v>
      </c>
      <c r="H992" s="20">
        <f t="shared" si="101"/>
        <v>50.470000000000006</v>
      </c>
      <c r="I992" s="20">
        <f t="shared" si="101"/>
        <v>65.309999999999974</v>
      </c>
      <c r="J992" s="20">
        <f t="shared" si="101"/>
        <v>90.703000000000003</v>
      </c>
      <c r="K992" s="20">
        <f t="shared" si="101"/>
        <v>90.703000000000003</v>
      </c>
      <c r="L992" s="20">
        <f t="shared" si="101"/>
        <v>90.703000000000003</v>
      </c>
      <c r="M992" s="20">
        <f t="shared" si="101"/>
        <v>90.703000000000003</v>
      </c>
      <c r="N992" s="20">
        <f t="shared" si="101"/>
        <v>90.703000000000003</v>
      </c>
      <c r="O992" s="20">
        <f t="shared" si="101"/>
        <v>90.703000000000003</v>
      </c>
      <c r="P992" s="20">
        <f t="shared" si="101"/>
        <v>90.703000000000003</v>
      </c>
      <c r="Q992" s="20">
        <v>37.18</v>
      </c>
      <c r="R992" s="183"/>
    </row>
    <row r="993" spans="1:18">
      <c r="A993" s="297"/>
      <c r="B993" s="297"/>
      <c r="C993" s="297"/>
      <c r="D993" s="297"/>
      <c r="E993" s="297"/>
      <c r="F993" s="17" t="s">
        <v>180</v>
      </c>
      <c r="G993" s="20">
        <f t="shared" ref="G993:P993" si="102">SUMIFS(G878:G988,$E$878:$E$988,"ДУ",$F$878:$F$988,"&lt;=20")</f>
        <v>35.069999999999986</v>
      </c>
      <c r="H993" s="20">
        <f t="shared" si="102"/>
        <v>50.470000000000006</v>
      </c>
      <c r="I993" s="20">
        <f t="shared" si="102"/>
        <v>65.309999999999974</v>
      </c>
      <c r="J993" s="20">
        <f t="shared" si="102"/>
        <v>65.309999999999974</v>
      </c>
      <c r="K993" s="20">
        <f t="shared" si="102"/>
        <v>65.309999999999974</v>
      </c>
      <c r="L993" s="20">
        <f t="shared" si="102"/>
        <v>65.309999999999974</v>
      </c>
      <c r="M993" s="20">
        <f t="shared" si="102"/>
        <v>65.309999999999974</v>
      </c>
      <c r="N993" s="20">
        <f t="shared" si="102"/>
        <v>65.309999999999974</v>
      </c>
      <c r="O993" s="20">
        <f t="shared" si="102"/>
        <v>65.309999999999974</v>
      </c>
      <c r="P993" s="20">
        <f t="shared" si="102"/>
        <v>65.309999999999974</v>
      </c>
      <c r="Q993" s="20"/>
      <c r="R993" s="183"/>
    </row>
    <row r="994" spans="1:18">
      <c r="A994" s="297"/>
      <c r="B994" s="297"/>
      <c r="C994" s="297"/>
      <c r="D994" s="297"/>
      <c r="E994" s="297"/>
      <c r="F994" s="17" t="s">
        <v>43</v>
      </c>
      <c r="G994" s="20">
        <f t="shared" ref="G994:P994" si="103">SUMIFS(G878:G988,$E$878:$E$988,"ОП",$F$878:$F$988,"&lt;=20")</f>
        <v>0</v>
      </c>
      <c r="H994" s="20">
        <f t="shared" si="103"/>
        <v>0</v>
      </c>
      <c r="I994" s="20">
        <f t="shared" si="103"/>
        <v>0</v>
      </c>
      <c r="J994" s="20">
        <f t="shared" si="103"/>
        <v>25.392999999999997</v>
      </c>
      <c r="K994" s="20">
        <f t="shared" si="103"/>
        <v>25.392999999999997</v>
      </c>
      <c r="L994" s="20">
        <f t="shared" si="103"/>
        <v>25.392999999999997</v>
      </c>
      <c r="M994" s="20">
        <f t="shared" si="103"/>
        <v>25.392999999999997</v>
      </c>
      <c r="N994" s="20">
        <f t="shared" si="103"/>
        <v>25.392999999999997</v>
      </c>
      <c r="O994" s="20">
        <f t="shared" si="103"/>
        <v>25.392999999999997</v>
      </c>
      <c r="P994" s="20">
        <f t="shared" si="103"/>
        <v>25.392999999999997</v>
      </c>
      <c r="Q994" s="20"/>
      <c r="R994" s="183"/>
    </row>
    <row r="995" spans="1:18">
      <c r="A995" s="297"/>
      <c r="B995" s="297"/>
      <c r="C995" s="297"/>
      <c r="D995" s="297"/>
      <c r="E995" s="297"/>
      <c r="F995" s="17" t="s">
        <v>1190</v>
      </c>
      <c r="G995" s="20">
        <f t="shared" ref="G995:P995" si="104">SUMIF($F$878:$F$988,"&lt;=60",G878:G988)</f>
        <v>36.569999999999986</v>
      </c>
      <c r="H995" s="20">
        <f t="shared" si="104"/>
        <v>51.970000000000006</v>
      </c>
      <c r="I995" s="20">
        <f t="shared" si="104"/>
        <v>66.809999999999988</v>
      </c>
      <c r="J995" s="20">
        <f t="shared" si="104"/>
        <v>92.203000000000003</v>
      </c>
      <c r="K995" s="20">
        <f t="shared" si="104"/>
        <v>92.203000000000003</v>
      </c>
      <c r="L995" s="20">
        <f t="shared" si="104"/>
        <v>92.203000000000003</v>
      </c>
      <c r="M995" s="20">
        <f t="shared" si="104"/>
        <v>92.203000000000003</v>
      </c>
      <c r="N995" s="20">
        <f t="shared" si="104"/>
        <v>92.203000000000003</v>
      </c>
      <c r="O995" s="20">
        <f t="shared" si="104"/>
        <v>92.203000000000003</v>
      </c>
      <c r="P995" s="20">
        <f t="shared" si="104"/>
        <v>92.203000000000003</v>
      </c>
      <c r="Q995" s="20">
        <v>36.57</v>
      </c>
      <c r="R995" s="183"/>
    </row>
    <row r="996" spans="1:18">
      <c r="A996" s="297"/>
      <c r="B996" s="297"/>
      <c r="C996" s="297"/>
      <c r="D996" s="297"/>
      <c r="E996" s="297"/>
      <c r="F996" s="17" t="s">
        <v>180</v>
      </c>
      <c r="G996" s="20">
        <f t="shared" ref="G996:P996" si="105">SUMIFS(G878:G988,$E$878:$E$988,"ДУ",$F$878:$F$988,"&lt;=60")</f>
        <v>35.069999999999986</v>
      </c>
      <c r="H996" s="20">
        <f t="shared" si="105"/>
        <v>50.470000000000006</v>
      </c>
      <c r="I996" s="20">
        <f t="shared" si="105"/>
        <v>65.309999999999974</v>
      </c>
      <c r="J996" s="20">
        <f t="shared" si="105"/>
        <v>65.309999999999974</v>
      </c>
      <c r="K996" s="20">
        <f t="shared" si="105"/>
        <v>65.309999999999974</v>
      </c>
      <c r="L996" s="20">
        <f t="shared" si="105"/>
        <v>65.309999999999974</v>
      </c>
      <c r="M996" s="20">
        <f t="shared" si="105"/>
        <v>65.309999999999974</v>
      </c>
      <c r="N996" s="20">
        <f t="shared" si="105"/>
        <v>65.309999999999974</v>
      </c>
      <c r="O996" s="20">
        <f t="shared" si="105"/>
        <v>65.309999999999974</v>
      </c>
      <c r="P996" s="20">
        <f t="shared" si="105"/>
        <v>65.309999999999974</v>
      </c>
      <c r="Q996" s="20"/>
      <c r="R996" s="183"/>
    </row>
    <row r="997" spans="1:18">
      <c r="A997" s="297"/>
      <c r="B997" s="297"/>
      <c r="C997" s="297"/>
      <c r="D997" s="297"/>
      <c r="E997" s="297"/>
      <c r="F997" s="17" t="s">
        <v>43</v>
      </c>
      <c r="G997" s="20">
        <f t="shared" ref="G997:P997" si="106">SUMIFS(G878:G988,$E$878:$E$988,"ОП",$F$878:$F$988,"&lt;=60")</f>
        <v>1.5</v>
      </c>
      <c r="H997" s="20">
        <f t="shared" si="106"/>
        <v>1.5</v>
      </c>
      <c r="I997" s="20">
        <f t="shared" si="106"/>
        <v>1.5</v>
      </c>
      <c r="J997" s="20">
        <f t="shared" si="106"/>
        <v>26.892999999999997</v>
      </c>
      <c r="K997" s="20">
        <f t="shared" si="106"/>
        <v>26.892999999999997</v>
      </c>
      <c r="L997" s="20">
        <f t="shared" si="106"/>
        <v>26.892999999999997</v>
      </c>
      <c r="M997" s="20">
        <f t="shared" si="106"/>
        <v>26.892999999999997</v>
      </c>
      <c r="N997" s="20">
        <f t="shared" si="106"/>
        <v>26.892999999999997</v>
      </c>
      <c r="O997" s="20">
        <f t="shared" si="106"/>
        <v>26.892999999999997</v>
      </c>
      <c r="P997" s="20">
        <f t="shared" si="106"/>
        <v>26.892999999999997</v>
      </c>
      <c r="Q997" s="20"/>
      <c r="R997" s="183"/>
    </row>
    <row r="998" spans="1:18">
      <c r="A998" s="297"/>
      <c r="B998" s="297"/>
      <c r="C998" s="297"/>
      <c r="D998" s="297"/>
      <c r="E998" s="297"/>
      <c r="F998" s="17" t="s">
        <v>1191</v>
      </c>
      <c r="G998" s="20">
        <f t="shared" ref="G998:P998" si="107">SUMIFS(G878:G988,$E$878:$E$988,"ДД",$F$878:$F$988,"&lt;=60")</f>
        <v>0</v>
      </c>
      <c r="H998" s="20">
        <f t="shared" si="107"/>
        <v>0</v>
      </c>
      <c r="I998" s="20">
        <f t="shared" si="107"/>
        <v>0</v>
      </c>
      <c r="J998" s="20">
        <f t="shared" si="107"/>
        <v>0</v>
      </c>
      <c r="K998" s="20">
        <f t="shared" si="107"/>
        <v>0</v>
      </c>
      <c r="L998" s="20">
        <f t="shared" si="107"/>
        <v>0</v>
      </c>
      <c r="M998" s="20">
        <f t="shared" si="107"/>
        <v>0</v>
      </c>
      <c r="N998" s="20">
        <f t="shared" si="107"/>
        <v>0</v>
      </c>
      <c r="O998" s="20">
        <f t="shared" si="107"/>
        <v>0</v>
      </c>
      <c r="P998" s="20">
        <f t="shared" si="107"/>
        <v>0</v>
      </c>
      <c r="Q998" s="20"/>
      <c r="R998" s="183"/>
    </row>
    <row r="999" spans="1:18">
      <c r="A999" s="308"/>
      <c r="B999" s="308"/>
      <c r="C999" s="308"/>
      <c r="D999" s="308"/>
      <c r="E999" s="308"/>
      <c r="F999" s="77" t="s">
        <v>61</v>
      </c>
      <c r="G999" s="190">
        <f t="shared" ref="G999:P999" si="108">SUMIFS(G878:G988,$E$878:$E$988,"ОВБ",$F$878:$F$988,"&lt;=60")</f>
        <v>0</v>
      </c>
      <c r="H999" s="190">
        <f t="shared" si="108"/>
        <v>0</v>
      </c>
      <c r="I999" s="190">
        <f t="shared" si="108"/>
        <v>0</v>
      </c>
      <c r="J999" s="190">
        <f t="shared" si="108"/>
        <v>0</v>
      </c>
      <c r="K999" s="190">
        <f t="shared" si="108"/>
        <v>0</v>
      </c>
      <c r="L999" s="190">
        <f t="shared" si="108"/>
        <v>0</v>
      </c>
      <c r="M999" s="190">
        <f t="shared" si="108"/>
        <v>0</v>
      </c>
      <c r="N999" s="190">
        <f t="shared" si="108"/>
        <v>0</v>
      </c>
      <c r="O999" s="190">
        <f t="shared" si="108"/>
        <v>0</v>
      </c>
      <c r="P999" s="190">
        <f t="shared" si="108"/>
        <v>0</v>
      </c>
      <c r="Q999" s="190"/>
      <c r="R999" s="183"/>
    </row>
    <row r="1000" spans="1:18" ht="25.5">
      <c r="A1000" s="314" t="s">
        <v>1446</v>
      </c>
      <c r="B1000" s="315"/>
      <c r="C1000" s="315"/>
      <c r="D1000" s="315"/>
      <c r="E1000" s="316"/>
      <c r="F1000" s="51" t="s">
        <v>1188</v>
      </c>
      <c r="G1000" s="25">
        <f t="shared" ref="G1000:P1000" si="109">SUMIF($F$808:$F$988,"&lt;=5",G$808:G$988)</f>
        <v>35.72999999999999</v>
      </c>
      <c r="H1000" s="25">
        <f t="shared" si="109"/>
        <v>51.13</v>
      </c>
      <c r="I1000" s="25">
        <f t="shared" si="109"/>
        <v>65.969999999999985</v>
      </c>
      <c r="J1000" s="25">
        <f t="shared" si="109"/>
        <v>65.969999999999985</v>
      </c>
      <c r="K1000" s="25">
        <f t="shared" si="109"/>
        <v>65.969999999999985</v>
      </c>
      <c r="L1000" s="25">
        <f t="shared" si="109"/>
        <v>65.969999999999985</v>
      </c>
      <c r="M1000" s="25">
        <f t="shared" si="109"/>
        <v>65.969999999999985</v>
      </c>
      <c r="N1000" s="25">
        <f t="shared" si="109"/>
        <v>65.969999999999985</v>
      </c>
      <c r="O1000" s="25">
        <f t="shared" si="109"/>
        <v>65.969999999999985</v>
      </c>
      <c r="P1000" s="25">
        <f t="shared" si="109"/>
        <v>65.969999999999985</v>
      </c>
      <c r="Q1000" s="25">
        <v>12.62</v>
      </c>
      <c r="R1000" s="204"/>
    </row>
    <row r="1001" spans="1:18">
      <c r="A1001" s="317"/>
      <c r="B1001" s="317"/>
      <c r="C1001" s="317"/>
      <c r="D1001" s="317"/>
      <c r="E1001" s="317"/>
      <c r="F1001" s="51" t="s">
        <v>180</v>
      </c>
      <c r="G1001" s="206">
        <f t="shared" ref="G1001:G1002" si="110">SUMIFS(G$808:G$988,$E$808:$E$988,$F1001,$F$808:$F$988,"&lt;=5")</f>
        <v>35.72999999999999</v>
      </c>
      <c r="H1001" s="206">
        <f t="shared" ref="H1001:H1002" si="111">SUMIFS(H$808:H$988,$E$808:$E$988,$F1001,$F$808:$F$988,"&lt;=5")</f>
        <v>51.13</v>
      </c>
      <c r="I1001" s="206">
        <f t="shared" ref="I1001:I1002" si="112">SUMIFS(I$808:I$988,$E$808:$E$988,$F1001,$F$808:$F$988,"&lt;=5")</f>
        <v>65.969999999999985</v>
      </c>
      <c r="J1001" s="206">
        <f t="shared" ref="J1001:J1002" si="113">SUMIFS(J$808:J$988,$E$808:$E$988,$F1001,$F$808:$F$988,"&lt;=5")</f>
        <v>65.969999999999985</v>
      </c>
      <c r="K1001" s="206">
        <f t="shared" ref="K1001:K1002" si="114">SUMIFS(K$808:K$988,$E$808:$E$988,$F1001,$F$808:$F$988,"&lt;=5")</f>
        <v>65.969999999999985</v>
      </c>
      <c r="L1001" s="206">
        <f t="shared" ref="L1001:L1002" si="115">SUMIFS(L$808:L$988,$E$808:$E$988,$F1001,$F$808:$F$988,"&lt;=5")</f>
        <v>65.969999999999985</v>
      </c>
      <c r="M1001" s="206">
        <f t="shared" ref="M1001:M1002" si="116">SUMIFS(M$808:M$988,$E$808:$E$988,$F1001,$F$808:$F$988,"&lt;=5")</f>
        <v>65.969999999999985</v>
      </c>
      <c r="N1001" s="206">
        <f t="shared" ref="N1001:N1002" si="117">SUMIFS(N$808:N$988,$E$808:$E$988,$F1001,$F$808:$F$988,"&lt;=5")</f>
        <v>65.969999999999985</v>
      </c>
      <c r="O1001" s="206">
        <f t="shared" ref="O1001:O1002" si="118">SUMIFS(O$808:O$988,$E$808:$E$988,$F1001,$F$808:$F$988,"&lt;=5")</f>
        <v>65.969999999999985</v>
      </c>
      <c r="P1001" s="206">
        <f t="shared" ref="P1001:P1002" si="119">SUMIFS(P$808:P$988,$E$808:$E$988,$F1001,$F$808:$F$988,"&lt;=5")</f>
        <v>65.969999999999985</v>
      </c>
      <c r="Q1001" s="206"/>
      <c r="R1001" s="204"/>
    </row>
    <row r="1002" spans="1:18">
      <c r="A1002" s="317"/>
      <c r="B1002" s="317"/>
      <c r="C1002" s="317"/>
      <c r="D1002" s="317"/>
      <c r="E1002" s="317"/>
      <c r="F1002" s="51" t="s">
        <v>43</v>
      </c>
      <c r="G1002" s="206">
        <f t="shared" si="110"/>
        <v>0</v>
      </c>
      <c r="H1002" s="206">
        <f t="shared" si="111"/>
        <v>0</v>
      </c>
      <c r="I1002" s="206">
        <f t="shared" si="112"/>
        <v>0</v>
      </c>
      <c r="J1002" s="206">
        <f t="shared" si="113"/>
        <v>0</v>
      </c>
      <c r="K1002" s="206">
        <f t="shared" si="114"/>
        <v>0</v>
      </c>
      <c r="L1002" s="206">
        <f t="shared" si="115"/>
        <v>0</v>
      </c>
      <c r="M1002" s="206">
        <f t="shared" si="116"/>
        <v>0</v>
      </c>
      <c r="N1002" s="206">
        <f t="shared" si="117"/>
        <v>0</v>
      </c>
      <c r="O1002" s="206">
        <f t="shared" si="118"/>
        <v>0</v>
      </c>
      <c r="P1002" s="206">
        <f t="shared" si="119"/>
        <v>0</v>
      </c>
      <c r="Q1002" s="206"/>
      <c r="R1002" s="204"/>
    </row>
    <row r="1003" spans="1:18" ht="25.5">
      <c r="A1003" s="317"/>
      <c r="B1003" s="317"/>
      <c r="C1003" s="317"/>
      <c r="D1003" s="317"/>
      <c r="E1003" s="317"/>
      <c r="F1003" s="51" t="s">
        <v>1189</v>
      </c>
      <c r="G1003" s="25">
        <f t="shared" ref="G1003:P1003" si="120">SUMIF($F$808:$F$988,"&lt;=20",G$808:G$988)</f>
        <v>37.549999999999976</v>
      </c>
      <c r="H1003" s="25">
        <f t="shared" si="120"/>
        <v>52.949999999999989</v>
      </c>
      <c r="I1003" s="25">
        <f t="shared" si="120"/>
        <v>67.789999999999992</v>
      </c>
      <c r="J1003" s="25">
        <f t="shared" si="120"/>
        <v>93.183000000000007</v>
      </c>
      <c r="K1003" s="25">
        <f t="shared" si="120"/>
        <v>93.183000000000007</v>
      </c>
      <c r="L1003" s="25">
        <f t="shared" si="120"/>
        <v>93.183000000000007</v>
      </c>
      <c r="M1003" s="25">
        <f t="shared" si="120"/>
        <v>93.183000000000007</v>
      </c>
      <c r="N1003" s="25">
        <f t="shared" si="120"/>
        <v>93.183000000000007</v>
      </c>
      <c r="O1003" s="25">
        <f t="shared" si="120"/>
        <v>93.183000000000007</v>
      </c>
      <c r="P1003" s="25">
        <f t="shared" si="120"/>
        <v>93.183000000000007</v>
      </c>
      <c r="Q1003" s="25">
        <v>36.19</v>
      </c>
      <c r="R1003" s="204"/>
    </row>
    <row r="1004" spans="1:18">
      <c r="A1004" s="317"/>
      <c r="B1004" s="317"/>
      <c r="C1004" s="317"/>
      <c r="D1004" s="317"/>
      <c r="E1004" s="317"/>
      <c r="F1004" s="51" t="s">
        <v>180</v>
      </c>
      <c r="G1004" s="206">
        <f t="shared" ref="G1004:G1005" si="121">SUMIFS(G$808:G$988,$E$808:$E$988,$F1004,$F$808:$F$988,"&lt;=20")</f>
        <v>35.72999999999999</v>
      </c>
      <c r="H1004" s="206">
        <f t="shared" ref="H1004:H1005" si="122">SUMIFS(H$808:H$988,$E$808:$E$988,$F1004,$F$808:$F$988,"&lt;=20")</f>
        <v>51.13</v>
      </c>
      <c r="I1004" s="206">
        <f t="shared" ref="I1004:I1005" si="123">SUMIFS(I$808:I$988,$E$808:$E$988,$F1004,$F$808:$F$988,"&lt;=20")</f>
        <v>65.969999999999985</v>
      </c>
      <c r="J1004" s="206">
        <f t="shared" ref="J1004:J1005" si="124">SUMIFS(J$808:J$988,$E$808:$E$988,$F1004,$F$808:$F$988,"&lt;=20")</f>
        <v>65.969999999999985</v>
      </c>
      <c r="K1004" s="206">
        <f t="shared" ref="K1004:K1005" si="125">SUMIFS(K$808:K$988,$E$808:$E$988,$F1004,$F$808:$F$988,"&lt;=20")</f>
        <v>65.969999999999985</v>
      </c>
      <c r="L1004" s="206">
        <f t="shared" ref="L1004:L1005" si="126">SUMIFS(L$808:L$988,$E$808:$E$988,$F1004,$F$808:$F$988,"&lt;=20")</f>
        <v>65.969999999999985</v>
      </c>
      <c r="M1004" s="206">
        <f t="shared" ref="M1004:M1005" si="127">SUMIFS(M$808:M$988,$E$808:$E$988,$F1004,$F$808:$F$988,"&lt;=20")</f>
        <v>65.969999999999985</v>
      </c>
      <c r="N1004" s="206">
        <f t="shared" ref="N1004:N1005" si="128">SUMIFS(N$808:N$988,$E$808:$E$988,$F1004,$F$808:$F$988,"&lt;=20")</f>
        <v>65.969999999999985</v>
      </c>
      <c r="O1004" s="206">
        <f t="shared" ref="O1004:O1005" si="129">SUMIFS(O$808:O$988,$E$808:$E$988,$F1004,$F$808:$F$988,"&lt;=20")</f>
        <v>65.969999999999985</v>
      </c>
      <c r="P1004" s="206">
        <f t="shared" ref="P1004:P1005" si="130">SUMIFS(P$808:P$988,$E$808:$E$988,$F1004,$F$808:$F$988,"&lt;=20")</f>
        <v>65.969999999999985</v>
      </c>
      <c r="Q1004" s="206"/>
      <c r="R1004" s="204"/>
    </row>
    <row r="1005" spans="1:18">
      <c r="A1005" s="317"/>
      <c r="B1005" s="317"/>
      <c r="C1005" s="317"/>
      <c r="D1005" s="317"/>
      <c r="E1005" s="317"/>
      <c r="F1005" s="51" t="s">
        <v>43</v>
      </c>
      <c r="G1005" s="206">
        <f t="shared" si="121"/>
        <v>1.8200000000000003</v>
      </c>
      <c r="H1005" s="206">
        <f t="shared" si="122"/>
        <v>1.8200000000000003</v>
      </c>
      <c r="I1005" s="206">
        <f t="shared" si="123"/>
        <v>1.8200000000000003</v>
      </c>
      <c r="J1005" s="206">
        <f t="shared" si="124"/>
        <v>27.212999999999997</v>
      </c>
      <c r="K1005" s="206">
        <f t="shared" si="125"/>
        <v>27.212999999999997</v>
      </c>
      <c r="L1005" s="206">
        <f t="shared" si="126"/>
        <v>27.212999999999997</v>
      </c>
      <c r="M1005" s="206">
        <f t="shared" si="127"/>
        <v>27.212999999999997</v>
      </c>
      <c r="N1005" s="206">
        <f t="shared" si="128"/>
        <v>27.212999999999997</v>
      </c>
      <c r="O1005" s="206">
        <f t="shared" si="129"/>
        <v>27.212999999999997</v>
      </c>
      <c r="P1005" s="206">
        <f t="shared" si="130"/>
        <v>27.212999999999997</v>
      </c>
      <c r="Q1005" s="206"/>
      <c r="R1005" s="204"/>
    </row>
    <row r="1006" spans="1:18">
      <c r="A1006" s="317"/>
      <c r="B1006" s="317"/>
      <c r="C1006" s="317"/>
      <c r="D1006" s="317"/>
      <c r="E1006" s="317"/>
      <c r="F1006" s="51" t="s">
        <v>1190</v>
      </c>
      <c r="G1006" s="25">
        <f t="shared" ref="G1006:P1006" si="131">SUMIF($F$808:$F$988,"&lt;=60",G$808:G$988)</f>
        <v>66.545000000000002</v>
      </c>
      <c r="H1006" s="25">
        <f t="shared" si="131"/>
        <v>81.945000000000022</v>
      </c>
      <c r="I1006" s="25">
        <f t="shared" si="131"/>
        <v>96.785000000000011</v>
      </c>
      <c r="J1006" s="25">
        <f t="shared" si="131"/>
        <v>122.17800000000007</v>
      </c>
      <c r="K1006" s="25">
        <f t="shared" si="131"/>
        <v>122.17800000000007</v>
      </c>
      <c r="L1006" s="25">
        <f t="shared" si="131"/>
        <v>122.17800000000007</v>
      </c>
      <c r="M1006" s="25">
        <f t="shared" si="131"/>
        <v>122.17800000000007</v>
      </c>
      <c r="N1006" s="25">
        <f t="shared" si="131"/>
        <v>122.17800000000007</v>
      </c>
      <c r="O1006" s="25">
        <f t="shared" si="131"/>
        <v>122.17800000000007</v>
      </c>
      <c r="P1006" s="25">
        <f t="shared" si="131"/>
        <v>122.17800000000007</v>
      </c>
      <c r="Q1006" s="25">
        <v>27.6</v>
      </c>
      <c r="R1006" s="204"/>
    </row>
    <row r="1007" spans="1:18">
      <c r="A1007" s="317"/>
      <c r="B1007" s="317"/>
      <c r="C1007" s="317"/>
      <c r="D1007" s="317"/>
      <c r="E1007" s="317"/>
      <c r="F1007" s="51" t="s">
        <v>180</v>
      </c>
      <c r="G1007" s="206">
        <f t="shared" ref="G1007:G1010" si="132">SUMIFS(G$808:G$988,$E$808:$E$988,$F1007,$F$808:$F$988,"&lt;=60")</f>
        <v>35.72999999999999</v>
      </c>
      <c r="H1007" s="206">
        <f t="shared" ref="H1007:H1010" si="133">SUMIFS(H$808:H$988,$E$808:$E$988,$F1007,$F$808:$F$988,"&lt;=60")</f>
        <v>51.13</v>
      </c>
      <c r="I1007" s="206">
        <f t="shared" ref="I1007:I1010" si="134">SUMIFS(I$808:I$988,$E$808:$E$988,$F1007,$F$808:$F$988,"&lt;=60")</f>
        <v>65.969999999999985</v>
      </c>
      <c r="J1007" s="206">
        <f t="shared" ref="J1007:J1010" si="135">SUMIFS(J$808:J$988,$E$808:$E$988,$F1007,$F$808:$F$988,"&lt;=60")</f>
        <v>65.969999999999985</v>
      </c>
      <c r="K1007" s="206">
        <f t="shared" ref="K1007:K1010" si="136">SUMIFS(K$808:K$988,$E$808:$E$988,$F1007,$F$808:$F$988,"&lt;=60")</f>
        <v>65.969999999999985</v>
      </c>
      <c r="L1007" s="206">
        <f t="shared" ref="L1007:L1010" si="137">SUMIFS(L$808:L$988,$E$808:$E$988,$F1007,$F$808:$F$988,"&lt;=60")</f>
        <v>65.969999999999985</v>
      </c>
      <c r="M1007" s="206">
        <f t="shared" ref="M1007:M1010" si="138">SUMIFS(M$808:M$988,$E$808:$E$988,$F1007,$F$808:$F$988,"&lt;=60")</f>
        <v>65.969999999999985</v>
      </c>
      <c r="N1007" s="206">
        <f t="shared" ref="N1007:N1010" si="139">SUMIFS(N$808:N$988,$E$808:$E$988,$F1007,$F$808:$F$988,"&lt;=60")</f>
        <v>65.969999999999985</v>
      </c>
      <c r="O1007" s="206">
        <f t="shared" ref="O1007:O1010" si="140">SUMIFS(O$808:O$988,$E$808:$E$988,$F1007,$F$808:$F$988,"&lt;=60")</f>
        <v>65.969999999999985</v>
      </c>
      <c r="P1007" s="206">
        <f t="shared" ref="P1007:P1010" si="141">SUMIFS(P$808:P$988,$E$808:$E$988,$F1007,$F$808:$F$988,"&lt;=60")</f>
        <v>65.969999999999985</v>
      </c>
      <c r="Q1007" s="206"/>
      <c r="R1007" s="204"/>
    </row>
    <row r="1008" spans="1:18">
      <c r="A1008" s="317"/>
      <c r="B1008" s="317"/>
      <c r="C1008" s="317"/>
      <c r="D1008" s="317"/>
      <c r="E1008" s="317"/>
      <c r="F1008" s="51" t="s">
        <v>43</v>
      </c>
      <c r="G1008" s="206">
        <f t="shared" si="132"/>
        <v>30.815000000000001</v>
      </c>
      <c r="H1008" s="206">
        <f t="shared" si="133"/>
        <v>30.815000000000001</v>
      </c>
      <c r="I1008" s="206">
        <f t="shared" si="134"/>
        <v>30.815000000000001</v>
      </c>
      <c r="J1008" s="206">
        <f t="shared" si="135"/>
        <v>56.207999999999991</v>
      </c>
      <c r="K1008" s="206">
        <f t="shared" si="136"/>
        <v>56.207999999999991</v>
      </c>
      <c r="L1008" s="206">
        <f t="shared" si="137"/>
        <v>56.207999999999991</v>
      </c>
      <c r="M1008" s="206">
        <f t="shared" si="138"/>
        <v>56.207999999999991</v>
      </c>
      <c r="N1008" s="206">
        <f t="shared" si="139"/>
        <v>56.207999999999991</v>
      </c>
      <c r="O1008" s="206">
        <f t="shared" si="140"/>
        <v>56.207999999999991</v>
      </c>
      <c r="P1008" s="206">
        <f t="shared" si="141"/>
        <v>56.207999999999991</v>
      </c>
      <c r="Q1008" s="206"/>
      <c r="R1008" s="204"/>
    </row>
    <row r="1009" spans="1:18">
      <c r="A1009" s="317"/>
      <c r="B1009" s="317"/>
      <c r="C1009" s="317"/>
      <c r="D1009" s="317"/>
      <c r="E1009" s="317"/>
      <c r="F1009" s="51" t="s">
        <v>1191</v>
      </c>
      <c r="G1009" s="206">
        <f t="shared" si="132"/>
        <v>0</v>
      </c>
      <c r="H1009" s="206">
        <f t="shared" si="133"/>
        <v>0</v>
      </c>
      <c r="I1009" s="206">
        <f t="shared" si="134"/>
        <v>0</v>
      </c>
      <c r="J1009" s="206">
        <f t="shared" si="135"/>
        <v>0</v>
      </c>
      <c r="K1009" s="206">
        <f t="shared" si="136"/>
        <v>0</v>
      </c>
      <c r="L1009" s="206">
        <f t="shared" si="137"/>
        <v>0</v>
      </c>
      <c r="M1009" s="206">
        <f t="shared" si="138"/>
        <v>0</v>
      </c>
      <c r="N1009" s="206">
        <f t="shared" si="139"/>
        <v>0</v>
      </c>
      <c r="O1009" s="206">
        <f t="shared" si="140"/>
        <v>0</v>
      </c>
      <c r="P1009" s="206">
        <f t="shared" si="141"/>
        <v>0</v>
      </c>
      <c r="Q1009" s="206"/>
      <c r="R1009" s="204"/>
    </row>
    <row r="1010" spans="1:18">
      <c r="A1010" s="317"/>
      <c r="B1010" s="317"/>
      <c r="C1010" s="317"/>
      <c r="D1010" s="317"/>
      <c r="E1010" s="317"/>
      <c r="F1010" s="51" t="s">
        <v>61</v>
      </c>
      <c r="G1010" s="206">
        <f t="shared" si="132"/>
        <v>0</v>
      </c>
      <c r="H1010" s="206">
        <f t="shared" si="133"/>
        <v>0</v>
      </c>
      <c r="I1010" s="206">
        <f t="shared" si="134"/>
        <v>0</v>
      </c>
      <c r="J1010" s="206">
        <f t="shared" si="135"/>
        <v>0</v>
      </c>
      <c r="K1010" s="206">
        <f t="shared" si="136"/>
        <v>0</v>
      </c>
      <c r="L1010" s="206">
        <f t="shared" si="137"/>
        <v>0</v>
      </c>
      <c r="M1010" s="206">
        <f t="shared" si="138"/>
        <v>0</v>
      </c>
      <c r="N1010" s="206">
        <f t="shared" si="139"/>
        <v>0</v>
      </c>
      <c r="O1010" s="206">
        <f t="shared" si="140"/>
        <v>0</v>
      </c>
      <c r="P1010" s="206">
        <f t="shared" si="141"/>
        <v>0</v>
      </c>
      <c r="Q1010" s="206"/>
      <c r="R1010" s="207"/>
    </row>
    <row r="1011" spans="1:18" ht="24" customHeight="1">
      <c r="A1011" s="310" t="s">
        <v>1447</v>
      </c>
      <c r="B1011" s="311"/>
      <c r="C1011" s="311"/>
      <c r="D1011" s="311"/>
      <c r="E1011" s="311"/>
      <c r="F1011" s="311"/>
      <c r="G1011" s="312"/>
      <c r="H1011" s="312"/>
      <c r="I1011" s="312"/>
      <c r="J1011" s="312"/>
      <c r="K1011" s="312"/>
      <c r="L1011" s="312"/>
      <c r="M1011" s="312"/>
      <c r="N1011" s="312"/>
      <c r="O1011" s="312"/>
      <c r="P1011" s="312"/>
      <c r="Q1011" s="311"/>
      <c r="R1011" s="313"/>
    </row>
    <row r="1012" spans="1:18" ht="51">
      <c r="A1012" s="91">
        <f>A988+1</f>
        <v>882</v>
      </c>
      <c r="B1012" s="87" t="s">
        <v>1448</v>
      </c>
      <c r="C1012" s="87" t="s">
        <v>1449</v>
      </c>
      <c r="D1012" s="87" t="s">
        <v>1450</v>
      </c>
      <c r="E1012" s="87" t="s">
        <v>180</v>
      </c>
      <c r="F1012" s="21">
        <v>5</v>
      </c>
      <c r="G1012" s="156">
        <v>4.71</v>
      </c>
      <c r="H1012" s="156">
        <v>4.71</v>
      </c>
      <c r="I1012" s="156">
        <v>4.71</v>
      </c>
      <c r="J1012" s="156">
        <v>4.71</v>
      </c>
      <c r="K1012" s="156">
        <v>4.71</v>
      </c>
      <c r="L1012" s="156">
        <v>4.71</v>
      </c>
      <c r="M1012" s="156">
        <v>4.71</v>
      </c>
      <c r="N1012" s="156">
        <v>4.71</v>
      </c>
      <c r="O1012" s="156">
        <v>4.71</v>
      </c>
      <c r="P1012" s="156">
        <v>4.71</v>
      </c>
      <c r="Q1012" s="24">
        <v>27.5</v>
      </c>
      <c r="R1012" s="26" t="s">
        <v>44</v>
      </c>
    </row>
    <row r="1013" spans="1:18" ht="25.5">
      <c r="A1013" s="91">
        <f t="shared" ref="A1013:A1058" si="142">A1012+1</f>
        <v>883</v>
      </c>
      <c r="B1013" s="87" t="s">
        <v>1451</v>
      </c>
      <c r="C1013" s="87" t="s">
        <v>1449</v>
      </c>
      <c r="D1013" s="87" t="s">
        <v>1452</v>
      </c>
      <c r="E1013" s="87" t="s">
        <v>180</v>
      </c>
      <c r="F1013" s="21">
        <v>5</v>
      </c>
      <c r="G1013" s="156">
        <v>0.37</v>
      </c>
      <c r="H1013" s="156">
        <v>0.37</v>
      </c>
      <c r="I1013" s="156">
        <v>0.37</v>
      </c>
      <c r="J1013" s="156">
        <v>0.37</v>
      </c>
      <c r="K1013" s="156">
        <v>0.37</v>
      </c>
      <c r="L1013" s="156">
        <v>0.37</v>
      </c>
      <c r="M1013" s="156">
        <v>0.37</v>
      </c>
      <c r="N1013" s="156">
        <v>0.37</v>
      </c>
      <c r="O1013" s="156">
        <v>0.37</v>
      </c>
      <c r="P1013" s="156">
        <v>0.37</v>
      </c>
      <c r="Q1013" s="24">
        <v>0</v>
      </c>
      <c r="R1013" s="26" t="s">
        <v>44</v>
      </c>
    </row>
    <row r="1014" spans="1:18" ht="25.5">
      <c r="A1014" s="91">
        <f t="shared" si="142"/>
        <v>884</v>
      </c>
      <c r="B1014" s="87" t="s">
        <v>1453</v>
      </c>
      <c r="C1014" s="87" t="s">
        <v>1449</v>
      </c>
      <c r="D1014" s="87" t="s">
        <v>1454</v>
      </c>
      <c r="E1014" s="87" t="s">
        <v>180</v>
      </c>
      <c r="F1014" s="21">
        <v>5</v>
      </c>
      <c r="G1014" s="156">
        <v>0.31</v>
      </c>
      <c r="H1014" s="156">
        <v>0.31</v>
      </c>
      <c r="I1014" s="156">
        <v>0.31</v>
      </c>
      <c r="J1014" s="156">
        <v>0.31</v>
      </c>
      <c r="K1014" s="156">
        <v>0.31</v>
      </c>
      <c r="L1014" s="156">
        <v>0.31</v>
      </c>
      <c r="M1014" s="156">
        <v>0.31</v>
      </c>
      <c r="N1014" s="156">
        <v>0.31</v>
      </c>
      <c r="O1014" s="156">
        <v>0.31</v>
      </c>
      <c r="P1014" s="156">
        <v>0.31</v>
      </c>
      <c r="Q1014" s="24">
        <v>0</v>
      </c>
      <c r="R1014" s="26" t="s">
        <v>44</v>
      </c>
    </row>
    <row r="1015" spans="1:18" ht="51">
      <c r="A1015" s="91">
        <f t="shared" si="142"/>
        <v>885</v>
      </c>
      <c r="B1015" s="87" t="s">
        <v>1455</v>
      </c>
      <c r="C1015" s="87" t="s">
        <v>1449</v>
      </c>
      <c r="D1015" s="87" t="s">
        <v>1456</v>
      </c>
      <c r="E1015" s="87" t="s">
        <v>180</v>
      </c>
      <c r="F1015" s="21">
        <v>5</v>
      </c>
      <c r="G1015" s="156">
        <v>0.28999999999999998</v>
      </c>
      <c r="H1015" s="156">
        <v>0.28999999999999998</v>
      </c>
      <c r="I1015" s="156">
        <v>0.28999999999999998</v>
      </c>
      <c r="J1015" s="156">
        <v>0.28999999999999998</v>
      </c>
      <c r="K1015" s="156">
        <v>0.28999999999999998</v>
      </c>
      <c r="L1015" s="156">
        <v>0.28999999999999998</v>
      </c>
      <c r="M1015" s="156">
        <v>0.28999999999999998</v>
      </c>
      <c r="N1015" s="156">
        <v>0.28999999999999998</v>
      </c>
      <c r="O1015" s="156">
        <v>0.28999999999999998</v>
      </c>
      <c r="P1015" s="156">
        <v>0.28999999999999998</v>
      </c>
      <c r="Q1015" s="24">
        <v>4.0999999999999996</v>
      </c>
      <c r="R1015" s="26" t="s">
        <v>44</v>
      </c>
    </row>
    <row r="1016" spans="1:18" ht="25.5">
      <c r="A1016" s="91">
        <f t="shared" si="142"/>
        <v>886</v>
      </c>
      <c r="B1016" s="21" t="s">
        <v>1457</v>
      </c>
      <c r="C1016" s="21" t="s">
        <v>1449</v>
      </c>
      <c r="D1016" s="21" t="s">
        <v>1458</v>
      </c>
      <c r="E1016" s="21" t="s">
        <v>180</v>
      </c>
      <c r="F1016" s="21">
        <v>5</v>
      </c>
      <c r="G1016" s="85">
        <v>0.56999999999999995</v>
      </c>
      <c r="H1016" s="85">
        <v>0.56999999999999995</v>
      </c>
      <c r="I1016" s="85">
        <v>0.56999999999999995</v>
      </c>
      <c r="J1016" s="85">
        <v>0.56999999999999995</v>
      </c>
      <c r="K1016" s="85">
        <v>0.56999999999999995</v>
      </c>
      <c r="L1016" s="85">
        <v>0.56999999999999995</v>
      </c>
      <c r="M1016" s="85">
        <v>0.56999999999999995</v>
      </c>
      <c r="N1016" s="85">
        <v>0.56999999999999995</v>
      </c>
      <c r="O1016" s="85">
        <v>0.56999999999999995</v>
      </c>
      <c r="P1016" s="85">
        <v>0.56999999999999995</v>
      </c>
      <c r="Q1016" s="24">
        <v>0</v>
      </c>
      <c r="R1016" s="26" t="s">
        <v>44</v>
      </c>
    </row>
    <row r="1017" spans="1:18" ht="25.5">
      <c r="A1017" s="91">
        <f t="shared" si="142"/>
        <v>887</v>
      </c>
      <c r="B1017" s="21" t="s">
        <v>1457</v>
      </c>
      <c r="C1017" s="21" t="s">
        <v>1449</v>
      </c>
      <c r="D1017" s="21" t="s">
        <v>1459</v>
      </c>
      <c r="E1017" s="21" t="s">
        <v>180</v>
      </c>
      <c r="F1017" s="21">
        <v>5</v>
      </c>
      <c r="G1017" s="85">
        <v>7.0000000000000007E-2</v>
      </c>
      <c r="H1017" s="85">
        <v>7.0000000000000007E-2</v>
      </c>
      <c r="I1017" s="85">
        <v>7.0000000000000007E-2</v>
      </c>
      <c r="J1017" s="85">
        <v>7.0000000000000007E-2</v>
      </c>
      <c r="K1017" s="85">
        <v>7.0000000000000007E-2</v>
      </c>
      <c r="L1017" s="85">
        <v>7.0000000000000007E-2</v>
      </c>
      <c r="M1017" s="85">
        <v>7.0000000000000007E-2</v>
      </c>
      <c r="N1017" s="85">
        <v>7.0000000000000007E-2</v>
      </c>
      <c r="O1017" s="85">
        <v>7.0000000000000007E-2</v>
      </c>
      <c r="P1017" s="85">
        <v>7.0000000000000007E-2</v>
      </c>
      <c r="Q1017" s="24">
        <v>0</v>
      </c>
      <c r="R1017" s="26" t="s">
        <v>44</v>
      </c>
    </row>
    <row r="1018" spans="1:18" ht="63.75">
      <c r="A1018" s="91">
        <f t="shared" si="142"/>
        <v>888</v>
      </c>
      <c r="B1018" s="21" t="s">
        <v>1460</v>
      </c>
      <c r="C1018" s="21" t="s">
        <v>1449</v>
      </c>
      <c r="D1018" s="21" t="s">
        <v>1461</v>
      </c>
      <c r="E1018" s="21" t="s">
        <v>180</v>
      </c>
      <c r="F1018" s="21">
        <v>5</v>
      </c>
      <c r="G1018" s="85">
        <v>0.81</v>
      </c>
      <c r="H1018" s="85">
        <v>0.81</v>
      </c>
      <c r="I1018" s="85">
        <v>0.81</v>
      </c>
      <c r="J1018" s="85">
        <v>0.81</v>
      </c>
      <c r="K1018" s="85">
        <v>0.81</v>
      </c>
      <c r="L1018" s="85">
        <v>0.81</v>
      </c>
      <c r="M1018" s="85">
        <v>0.81</v>
      </c>
      <c r="N1018" s="85">
        <v>0.81</v>
      </c>
      <c r="O1018" s="85">
        <v>0.81</v>
      </c>
      <c r="P1018" s="85">
        <v>0.81</v>
      </c>
      <c r="Q1018" s="24">
        <v>9.6</v>
      </c>
      <c r="R1018" s="26" t="s">
        <v>44</v>
      </c>
    </row>
    <row r="1019" spans="1:18" ht="63.75">
      <c r="A1019" s="91">
        <f t="shared" si="142"/>
        <v>889</v>
      </c>
      <c r="B1019" s="21" t="s">
        <v>1462</v>
      </c>
      <c r="C1019" s="21" t="s">
        <v>1449</v>
      </c>
      <c r="D1019" s="21" t="s">
        <v>1463</v>
      </c>
      <c r="E1019" s="21" t="s">
        <v>180</v>
      </c>
      <c r="F1019" s="21">
        <v>5</v>
      </c>
      <c r="G1019" s="85">
        <v>0.88</v>
      </c>
      <c r="H1019" s="85">
        <v>0.88</v>
      </c>
      <c r="I1019" s="85">
        <v>0.88</v>
      </c>
      <c r="J1019" s="85">
        <v>0.88</v>
      </c>
      <c r="K1019" s="85">
        <v>0.88</v>
      </c>
      <c r="L1019" s="85">
        <v>0.88</v>
      </c>
      <c r="M1019" s="85">
        <v>0.88</v>
      </c>
      <c r="N1019" s="85">
        <v>0.88</v>
      </c>
      <c r="O1019" s="85">
        <v>0.88</v>
      </c>
      <c r="P1019" s="85">
        <v>0.88</v>
      </c>
      <c r="Q1019" s="24">
        <v>66</v>
      </c>
      <c r="R1019" s="26" t="s">
        <v>44</v>
      </c>
    </row>
    <row r="1020" spans="1:18" ht="63.75">
      <c r="A1020" s="91">
        <f t="shared" si="142"/>
        <v>890</v>
      </c>
      <c r="B1020" s="21" t="s">
        <v>1464</v>
      </c>
      <c r="C1020" s="21" t="s">
        <v>1465</v>
      </c>
      <c r="D1020" s="21" t="s">
        <v>1466</v>
      </c>
      <c r="E1020" s="21" t="s">
        <v>180</v>
      </c>
      <c r="F1020" s="21">
        <v>5</v>
      </c>
      <c r="G1020" s="85">
        <v>1.24</v>
      </c>
      <c r="H1020" s="85">
        <v>1.24</v>
      </c>
      <c r="I1020" s="85">
        <v>1.24</v>
      </c>
      <c r="J1020" s="85">
        <v>1.24</v>
      </c>
      <c r="K1020" s="85">
        <v>1.24</v>
      </c>
      <c r="L1020" s="85">
        <v>1.24</v>
      </c>
      <c r="M1020" s="85">
        <v>1.24</v>
      </c>
      <c r="N1020" s="85">
        <v>1.24</v>
      </c>
      <c r="O1020" s="85">
        <v>1.24</v>
      </c>
      <c r="P1020" s="85">
        <v>1.24</v>
      </c>
      <c r="Q1020" s="24">
        <v>0</v>
      </c>
      <c r="R1020" s="26" t="s">
        <v>44</v>
      </c>
    </row>
    <row r="1021" spans="1:18" ht="63.75">
      <c r="A1021" s="91">
        <f t="shared" si="142"/>
        <v>891</v>
      </c>
      <c r="B1021" s="21" t="s">
        <v>1467</v>
      </c>
      <c r="C1021" s="21" t="s">
        <v>1465</v>
      </c>
      <c r="D1021" s="21" t="s">
        <v>1468</v>
      </c>
      <c r="E1021" s="21" t="s">
        <v>180</v>
      </c>
      <c r="F1021" s="21">
        <v>5</v>
      </c>
      <c r="G1021" s="85">
        <v>0.71</v>
      </c>
      <c r="H1021" s="85">
        <v>0.71</v>
      </c>
      <c r="I1021" s="85">
        <v>0.71</v>
      </c>
      <c r="J1021" s="85">
        <v>0.71</v>
      </c>
      <c r="K1021" s="85">
        <v>0.71</v>
      </c>
      <c r="L1021" s="85">
        <v>0.71</v>
      </c>
      <c r="M1021" s="85">
        <v>0.71</v>
      </c>
      <c r="N1021" s="85">
        <v>0.71</v>
      </c>
      <c r="O1021" s="85">
        <v>0.71</v>
      </c>
      <c r="P1021" s="85">
        <v>0.71</v>
      </c>
      <c r="Q1021" s="24">
        <v>0</v>
      </c>
      <c r="R1021" s="26" t="s">
        <v>44</v>
      </c>
    </row>
    <row r="1022" spans="1:18" ht="38.25">
      <c r="A1022" s="91">
        <f t="shared" si="142"/>
        <v>892</v>
      </c>
      <c r="B1022" s="21" t="s">
        <v>1469</v>
      </c>
      <c r="C1022" s="21" t="s">
        <v>1465</v>
      </c>
      <c r="D1022" s="21" t="s">
        <v>1470</v>
      </c>
      <c r="E1022" s="21" t="s">
        <v>180</v>
      </c>
      <c r="F1022" s="21">
        <v>5</v>
      </c>
      <c r="G1022" s="85">
        <v>0.14000000000000001</v>
      </c>
      <c r="H1022" s="85">
        <v>0.14000000000000001</v>
      </c>
      <c r="I1022" s="85">
        <v>0.14000000000000001</v>
      </c>
      <c r="J1022" s="85">
        <v>0.14000000000000001</v>
      </c>
      <c r="K1022" s="85">
        <v>0.14000000000000001</v>
      </c>
      <c r="L1022" s="85">
        <v>0.14000000000000001</v>
      </c>
      <c r="M1022" s="85">
        <v>0.14000000000000001</v>
      </c>
      <c r="N1022" s="85">
        <v>0.14000000000000001</v>
      </c>
      <c r="O1022" s="85">
        <v>0.14000000000000001</v>
      </c>
      <c r="P1022" s="85">
        <v>0.14000000000000001</v>
      </c>
      <c r="Q1022" s="24">
        <v>34.4</v>
      </c>
      <c r="R1022" s="26" t="s">
        <v>44</v>
      </c>
    </row>
    <row r="1023" spans="1:18" ht="38.25">
      <c r="A1023" s="91">
        <f t="shared" si="142"/>
        <v>893</v>
      </c>
      <c r="B1023" s="21" t="s">
        <v>1471</v>
      </c>
      <c r="C1023" s="21" t="s">
        <v>1465</v>
      </c>
      <c r="D1023" s="21" t="s">
        <v>1472</v>
      </c>
      <c r="E1023" s="21" t="s">
        <v>180</v>
      </c>
      <c r="F1023" s="21">
        <v>5</v>
      </c>
      <c r="G1023" s="85">
        <v>0.24</v>
      </c>
      <c r="H1023" s="85">
        <v>0.24</v>
      </c>
      <c r="I1023" s="85">
        <v>0.24</v>
      </c>
      <c r="J1023" s="85">
        <v>0.24</v>
      </c>
      <c r="K1023" s="85">
        <v>0.24</v>
      </c>
      <c r="L1023" s="85">
        <v>0.24</v>
      </c>
      <c r="M1023" s="85">
        <v>0.24</v>
      </c>
      <c r="N1023" s="85">
        <v>0.24</v>
      </c>
      <c r="O1023" s="85">
        <v>0.24</v>
      </c>
      <c r="P1023" s="85">
        <v>0.24</v>
      </c>
      <c r="Q1023" s="24">
        <v>23.2</v>
      </c>
      <c r="R1023" s="26" t="s">
        <v>44</v>
      </c>
    </row>
    <row r="1024" spans="1:18" ht="25.5">
      <c r="A1024" s="91">
        <f t="shared" si="142"/>
        <v>894</v>
      </c>
      <c r="B1024" s="21" t="s">
        <v>1473</v>
      </c>
      <c r="C1024" s="133" t="s">
        <v>1474</v>
      </c>
      <c r="D1024" s="21" t="s">
        <v>1475</v>
      </c>
      <c r="E1024" s="133" t="s">
        <v>180</v>
      </c>
      <c r="F1024" s="21">
        <v>5</v>
      </c>
      <c r="G1024" s="85">
        <v>1.1399999999999999</v>
      </c>
      <c r="H1024" s="85">
        <v>1.1399999999999999</v>
      </c>
      <c r="I1024" s="85">
        <v>1.1399999999999999</v>
      </c>
      <c r="J1024" s="85">
        <v>1.1399999999999999</v>
      </c>
      <c r="K1024" s="85">
        <v>1.1399999999999999</v>
      </c>
      <c r="L1024" s="85">
        <v>1.1399999999999999</v>
      </c>
      <c r="M1024" s="85">
        <v>1.1399999999999999</v>
      </c>
      <c r="N1024" s="85">
        <v>1.1399999999999999</v>
      </c>
      <c r="O1024" s="85">
        <v>1.1399999999999999</v>
      </c>
      <c r="P1024" s="85">
        <v>1.1399999999999999</v>
      </c>
      <c r="Q1024" s="2">
        <v>0</v>
      </c>
      <c r="R1024" s="26" t="s">
        <v>44</v>
      </c>
    </row>
    <row r="1025" spans="1:18" ht="25.5">
      <c r="A1025" s="91">
        <f t="shared" si="142"/>
        <v>895</v>
      </c>
      <c r="B1025" s="91" t="s">
        <v>1476</v>
      </c>
      <c r="C1025" s="91" t="s">
        <v>1477</v>
      </c>
      <c r="D1025" s="91" t="s">
        <v>220</v>
      </c>
      <c r="E1025" s="91" t="s">
        <v>43</v>
      </c>
      <c r="F1025" s="91">
        <v>60</v>
      </c>
      <c r="G1025" s="24"/>
      <c r="H1025" s="24"/>
      <c r="I1025" s="24"/>
      <c r="J1025" s="24"/>
      <c r="K1025" s="24"/>
      <c r="L1025" s="24"/>
      <c r="M1025" s="24"/>
      <c r="N1025" s="24">
        <v>0.05</v>
      </c>
      <c r="O1025" s="24">
        <v>0.05</v>
      </c>
      <c r="P1025" s="24">
        <v>0.05</v>
      </c>
      <c r="Q1025" s="24">
        <v>0</v>
      </c>
      <c r="R1025" s="26" t="s">
        <v>44</v>
      </c>
    </row>
    <row r="1026" spans="1:18" ht="25.5">
      <c r="A1026" s="91">
        <f t="shared" si="142"/>
        <v>896</v>
      </c>
      <c r="B1026" s="21" t="s">
        <v>1473</v>
      </c>
      <c r="C1026" s="133" t="s">
        <v>1477</v>
      </c>
      <c r="D1026" s="21" t="s">
        <v>1478</v>
      </c>
      <c r="E1026" s="133" t="s">
        <v>180</v>
      </c>
      <c r="F1026" s="21">
        <v>5</v>
      </c>
      <c r="G1026" s="85">
        <v>0.42</v>
      </c>
      <c r="H1026" s="85">
        <v>0.42</v>
      </c>
      <c r="I1026" s="85">
        <v>0.42</v>
      </c>
      <c r="J1026" s="85">
        <v>0.42</v>
      </c>
      <c r="K1026" s="85">
        <v>0.42</v>
      </c>
      <c r="L1026" s="85">
        <v>0.42</v>
      </c>
      <c r="M1026" s="85">
        <v>0.42</v>
      </c>
      <c r="N1026" s="85">
        <v>0.42</v>
      </c>
      <c r="O1026" s="85">
        <v>0.42</v>
      </c>
      <c r="P1026" s="85">
        <v>0.42</v>
      </c>
      <c r="Q1026" s="2">
        <v>0</v>
      </c>
      <c r="R1026" s="26" t="s">
        <v>44</v>
      </c>
    </row>
    <row r="1027" spans="1:18" ht="25.5">
      <c r="A1027" s="91">
        <f t="shared" si="142"/>
        <v>897</v>
      </c>
      <c r="B1027" s="21" t="s">
        <v>1473</v>
      </c>
      <c r="C1027" s="21" t="s">
        <v>1477</v>
      </c>
      <c r="D1027" s="133" t="s">
        <v>1479</v>
      </c>
      <c r="E1027" s="21" t="s">
        <v>180</v>
      </c>
      <c r="F1027" s="133">
        <v>5</v>
      </c>
      <c r="G1027" s="85">
        <v>0.13</v>
      </c>
      <c r="H1027" s="85">
        <v>0.13</v>
      </c>
      <c r="I1027" s="85">
        <v>0.13</v>
      </c>
      <c r="J1027" s="85">
        <v>0.13</v>
      </c>
      <c r="K1027" s="85">
        <v>0.13</v>
      </c>
      <c r="L1027" s="85">
        <v>0.13</v>
      </c>
      <c r="M1027" s="85">
        <v>0.13</v>
      </c>
      <c r="N1027" s="85">
        <v>0.13</v>
      </c>
      <c r="O1027" s="85">
        <v>0.13</v>
      </c>
      <c r="P1027" s="85">
        <v>0.13</v>
      </c>
      <c r="Q1027" s="24">
        <v>0</v>
      </c>
      <c r="R1027" s="26" t="s">
        <v>44</v>
      </c>
    </row>
    <row r="1028" spans="1:18" ht="25.5">
      <c r="A1028" s="91">
        <f t="shared" si="142"/>
        <v>898</v>
      </c>
      <c r="B1028" s="21" t="s">
        <v>1473</v>
      </c>
      <c r="C1028" s="133" t="s">
        <v>1477</v>
      </c>
      <c r="D1028" s="21" t="s">
        <v>1480</v>
      </c>
      <c r="E1028" s="133" t="s">
        <v>180</v>
      </c>
      <c r="F1028" s="21">
        <v>5</v>
      </c>
      <c r="G1028" s="85">
        <v>0.61</v>
      </c>
      <c r="H1028" s="85">
        <v>0.61</v>
      </c>
      <c r="I1028" s="85">
        <v>0.61</v>
      </c>
      <c r="J1028" s="85">
        <v>0.61</v>
      </c>
      <c r="K1028" s="85">
        <v>0.61</v>
      </c>
      <c r="L1028" s="85">
        <v>0.61</v>
      </c>
      <c r="M1028" s="85">
        <v>0.61</v>
      </c>
      <c r="N1028" s="85">
        <v>0.61</v>
      </c>
      <c r="O1028" s="85">
        <v>0.61</v>
      </c>
      <c r="P1028" s="85">
        <v>0.61</v>
      </c>
      <c r="Q1028" s="2">
        <v>0</v>
      </c>
      <c r="R1028" s="26" t="s">
        <v>44</v>
      </c>
    </row>
    <row r="1029" spans="1:18" ht="25.5">
      <c r="A1029" s="91">
        <f t="shared" si="142"/>
        <v>899</v>
      </c>
      <c r="B1029" s="91" t="s">
        <v>1481</v>
      </c>
      <c r="C1029" s="91" t="s">
        <v>1482</v>
      </c>
      <c r="D1029" s="91" t="s">
        <v>249</v>
      </c>
      <c r="E1029" s="91" t="s">
        <v>43</v>
      </c>
      <c r="F1029" s="91">
        <v>60</v>
      </c>
      <c r="G1029" s="24"/>
      <c r="H1029" s="24"/>
      <c r="I1029" s="24"/>
      <c r="J1029" s="24"/>
      <c r="K1029" s="24"/>
      <c r="L1029" s="24"/>
      <c r="M1029" s="24"/>
      <c r="N1029" s="24">
        <v>0.18</v>
      </c>
      <c r="O1029" s="24">
        <v>0.18</v>
      </c>
      <c r="P1029" s="24">
        <v>0.18</v>
      </c>
      <c r="Q1029" s="24">
        <v>0</v>
      </c>
      <c r="R1029" s="26" t="s">
        <v>44</v>
      </c>
    </row>
    <row r="1030" spans="1:18" ht="25.5">
      <c r="A1030" s="91">
        <f t="shared" si="142"/>
        <v>900</v>
      </c>
      <c r="B1030" s="21" t="s">
        <v>1483</v>
      </c>
      <c r="C1030" s="21" t="s">
        <v>1482</v>
      </c>
      <c r="D1030" s="21" t="s">
        <v>1484</v>
      </c>
      <c r="E1030" s="21" t="s">
        <v>180</v>
      </c>
      <c r="F1030" s="21">
        <v>5</v>
      </c>
      <c r="G1030" s="85">
        <v>2.04</v>
      </c>
      <c r="H1030" s="85">
        <v>2.04</v>
      </c>
      <c r="I1030" s="85">
        <v>2.04</v>
      </c>
      <c r="J1030" s="85">
        <v>2.04</v>
      </c>
      <c r="K1030" s="85">
        <v>2.04</v>
      </c>
      <c r="L1030" s="85">
        <v>2.04</v>
      </c>
      <c r="M1030" s="85">
        <v>2.04</v>
      </c>
      <c r="N1030" s="85">
        <v>2.04</v>
      </c>
      <c r="O1030" s="85">
        <v>2.04</v>
      </c>
      <c r="P1030" s="85">
        <v>2.04</v>
      </c>
      <c r="Q1030" s="24">
        <v>100</v>
      </c>
      <c r="R1030" s="26" t="s">
        <v>44</v>
      </c>
    </row>
    <row r="1031" spans="1:18" ht="51">
      <c r="A1031" s="91">
        <f t="shared" si="142"/>
        <v>901</v>
      </c>
      <c r="B1031" s="21" t="s">
        <v>1485</v>
      </c>
      <c r="C1031" s="21" t="s">
        <v>1482</v>
      </c>
      <c r="D1031" s="21" t="s">
        <v>1486</v>
      </c>
      <c r="E1031" s="21" t="s">
        <v>180</v>
      </c>
      <c r="F1031" s="21">
        <v>5</v>
      </c>
      <c r="G1031" s="85">
        <v>0.64</v>
      </c>
      <c r="H1031" s="85">
        <v>0.64</v>
      </c>
      <c r="I1031" s="85">
        <v>0.64</v>
      </c>
      <c r="J1031" s="85">
        <v>0.64</v>
      </c>
      <c r="K1031" s="85">
        <v>0.64</v>
      </c>
      <c r="L1031" s="85">
        <v>0.64</v>
      </c>
      <c r="M1031" s="85">
        <v>0.64</v>
      </c>
      <c r="N1031" s="85">
        <v>0.64</v>
      </c>
      <c r="O1031" s="85">
        <v>0.64</v>
      </c>
      <c r="P1031" s="85">
        <v>0.64</v>
      </c>
      <c r="Q1031" s="24">
        <v>30.5</v>
      </c>
      <c r="R1031" s="26" t="s">
        <v>44</v>
      </c>
    </row>
    <row r="1032" spans="1:18" ht="51">
      <c r="A1032" s="91">
        <f t="shared" si="142"/>
        <v>902</v>
      </c>
      <c r="B1032" s="21" t="s">
        <v>1487</v>
      </c>
      <c r="C1032" s="21" t="s">
        <v>1482</v>
      </c>
      <c r="D1032" s="21" t="s">
        <v>1488</v>
      </c>
      <c r="E1032" s="21" t="s">
        <v>180</v>
      </c>
      <c r="F1032" s="21">
        <v>5</v>
      </c>
      <c r="G1032" s="85">
        <v>0.51</v>
      </c>
      <c r="H1032" s="85">
        <v>0.51</v>
      </c>
      <c r="I1032" s="85">
        <v>0.51</v>
      </c>
      <c r="J1032" s="85">
        <v>0.51</v>
      </c>
      <c r="K1032" s="85">
        <v>0.51</v>
      </c>
      <c r="L1032" s="85">
        <v>0.51</v>
      </c>
      <c r="M1032" s="85">
        <v>0.51</v>
      </c>
      <c r="N1032" s="85">
        <v>0.51</v>
      </c>
      <c r="O1032" s="85">
        <v>0.51</v>
      </c>
      <c r="P1032" s="85">
        <v>0.51</v>
      </c>
      <c r="Q1032" s="24">
        <v>38.6</v>
      </c>
      <c r="R1032" s="26" t="s">
        <v>44</v>
      </c>
    </row>
    <row r="1033" spans="1:18" ht="25.5">
      <c r="A1033" s="91">
        <f t="shared" si="142"/>
        <v>903</v>
      </c>
      <c r="B1033" s="21" t="s">
        <v>1489</v>
      </c>
      <c r="C1033" s="21" t="s">
        <v>1482</v>
      </c>
      <c r="D1033" s="21" t="s">
        <v>1490</v>
      </c>
      <c r="E1033" s="21" t="s">
        <v>180</v>
      </c>
      <c r="F1033" s="21">
        <v>5</v>
      </c>
      <c r="G1033" s="85">
        <v>1.38</v>
      </c>
      <c r="H1033" s="85">
        <v>1.38</v>
      </c>
      <c r="I1033" s="85">
        <v>1.38</v>
      </c>
      <c r="J1033" s="85">
        <v>1.38</v>
      </c>
      <c r="K1033" s="85">
        <v>1.38</v>
      </c>
      <c r="L1033" s="85">
        <v>1.38</v>
      </c>
      <c r="M1033" s="85">
        <v>1.38</v>
      </c>
      <c r="N1033" s="85">
        <v>1.38</v>
      </c>
      <c r="O1033" s="85">
        <v>1.38</v>
      </c>
      <c r="P1033" s="85">
        <v>1.38</v>
      </c>
      <c r="Q1033" s="24">
        <v>8.6999999999999993</v>
      </c>
      <c r="R1033" s="26" t="s">
        <v>44</v>
      </c>
    </row>
    <row r="1034" spans="1:18" ht="25.5">
      <c r="A1034" s="91">
        <f t="shared" si="142"/>
        <v>904</v>
      </c>
      <c r="B1034" s="21" t="s">
        <v>1491</v>
      </c>
      <c r="C1034" s="133" t="s">
        <v>1482</v>
      </c>
      <c r="D1034" s="21" t="s">
        <v>1492</v>
      </c>
      <c r="E1034" s="133" t="s">
        <v>180</v>
      </c>
      <c r="F1034" s="21">
        <v>5</v>
      </c>
      <c r="G1034" s="85">
        <v>2.02</v>
      </c>
      <c r="H1034" s="85">
        <v>2.02</v>
      </c>
      <c r="I1034" s="85">
        <v>2.02</v>
      </c>
      <c r="J1034" s="85">
        <v>2.02</v>
      </c>
      <c r="K1034" s="85">
        <v>2.02</v>
      </c>
      <c r="L1034" s="85">
        <v>2.02</v>
      </c>
      <c r="M1034" s="85">
        <v>2.02</v>
      </c>
      <c r="N1034" s="85">
        <v>2.02</v>
      </c>
      <c r="O1034" s="85">
        <v>2.02</v>
      </c>
      <c r="P1034" s="85">
        <v>2.02</v>
      </c>
      <c r="Q1034" s="2">
        <v>13.86</v>
      </c>
      <c r="R1034" s="26" t="s">
        <v>44</v>
      </c>
    </row>
    <row r="1035" spans="1:18" ht="25.5">
      <c r="A1035" s="91">
        <f t="shared" si="142"/>
        <v>905</v>
      </c>
      <c r="B1035" s="21" t="s">
        <v>1491</v>
      </c>
      <c r="C1035" s="21" t="s">
        <v>1482</v>
      </c>
      <c r="D1035" s="133" t="s">
        <v>1493</v>
      </c>
      <c r="E1035" s="21" t="s">
        <v>180</v>
      </c>
      <c r="F1035" s="133">
        <v>5</v>
      </c>
      <c r="G1035" s="85">
        <v>2.16</v>
      </c>
      <c r="H1035" s="85">
        <v>2.16</v>
      </c>
      <c r="I1035" s="85">
        <v>2.16</v>
      </c>
      <c r="J1035" s="85">
        <v>2.16</v>
      </c>
      <c r="K1035" s="85">
        <v>2.16</v>
      </c>
      <c r="L1035" s="85">
        <v>2.16</v>
      </c>
      <c r="M1035" s="85">
        <v>2.16</v>
      </c>
      <c r="N1035" s="85">
        <v>2.16</v>
      </c>
      <c r="O1035" s="85">
        <v>2.16</v>
      </c>
      <c r="P1035" s="85">
        <v>2.16</v>
      </c>
      <c r="Q1035" s="24">
        <v>78.239999999999995</v>
      </c>
      <c r="R1035" s="26" t="s">
        <v>44</v>
      </c>
    </row>
    <row r="1036" spans="1:18" ht="25.5">
      <c r="A1036" s="91">
        <f t="shared" si="142"/>
        <v>906</v>
      </c>
      <c r="B1036" s="21" t="s">
        <v>1491</v>
      </c>
      <c r="C1036" s="133" t="s">
        <v>1482</v>
      </c>
      <c r="D1036" s="21" t="s">
        <v>1494</v>
      </c>
      <c r="E1036" s="133" t="s">
        <v>180</v>
      </c>
      <c r="F1036" s="21">
        <v>5</v>
      </c>
      <c r="G1036" s="85">
        <v>0.75</v>
      </c>
      <c r="H1036" s="85">
        <v>0.75</v>
      </c>
      <c r="I1036" s="85">
        <v>0.75</v>
      </c>
      <c r="J1036" s="85">
        <v>0.75</v>
      </c>
      <c r="K1036" s="85">
        <v>0.75</v>
      </c>
      <c r="L1036" s="85">
        <v>0.75</v>
      </c>
      <c r="M1036" s="85">
        <v>0.75</v>
      </c>
      <c r="N1036" s="85">
        <v>0.75</v>
      </c>
      <c r="O1036" s="85">
        <v>0.75</v>
      </c>
      <c r="P1036" s="85">
        <v>0.75</v>
      </c>
      <c r="Q1036" s="2">
        <v>100</v>
      </c>
      <c r="R1036" s="26" t="s">
        <v>44</v>
      </c>
    </row>
    <row r="1037" spans="1:18" ht="25.5">
      <c r="A1037" s="91">
        <f t="shared" si="142"/>
        <v>907</v>
      </c>
      <c r="B1037" s="21" t="s">
        <v>1473</v>
      </c>
      <c r="C1037" s="21" t="s">
        <v>1495</v>
      </c>
      <c r="D1037" s="133" t="s">
        <v>1496</v>
      </c>
      <c r="E1037" s="21" t="s">
        <v>180</v>
      </c>
      <c r="F1037" s="133">
        <v>5</v>
      </c>
      <c r="G1037" s="85">
        <v>0.89</v>
      </c>
      <c r="H1037" s="85">
        <v>0.89</v>
      </c>
      <c r="I1037" s="85">
        <v>0.89</v>
      </c>
      <c r="J1037" s="85">
        <v>0.89</v>
      </c>
      <c r="K1037" s="85">
        <v>0.89</v>
      </c>
      <c r="L1037" s="85">
        <v>0.89</v>
      </c>
      <c r="M1037" s="85">
        <v>0.89</v>
      </c>
      <c r="N1037" s="85">
        <v>0.89</v>
      </c>
      <c r="O1037" s="85">
        <v>0.89</v>
      </c>
      <c r="P1037" s="85">
        <v>0.89</v>
      </c>
      <c r="Q1037" s="24">
        <v>0</v>
      </c>
      <c r="R1037" s="26" t="s">
        <v>44</v>
      </c>
    </row>
    <row r="1038" spans="1:18" ht="63.75">
      <c r="A1038" s="91">
        <f t="shared" si="142"/>
        <v>908</v>
      </c>
      <c r="B1038" s="208" t="s">
        <v>1497</v>
      </c>
      <c r="C1038" s="21" t="s">
        <v>1498</v>
      </c>
      <c r="D1038" s="208" t="s">
        <v>1499</v>
      </c>
      <c r="E1038" s="87" t="s">
        <v>180</v>
      </c>
      <c r="F1038" s="21">
        <v>5</v>
      </c>
      <c r="G1038" s="156">
        <v>5.74</v>
      </c>
      <c r="H1038" s="156">
        <v>5.74</v>
      </c>
      <c r="I1038" s="156">
        <v>5.74</v>
      </c>
      <c r="J1038" s="156">
        <v>5.74</v>
      </c>
      <c r="K1038" s="156">
        <v>5.74</v>
      </c>
      <c r="L1038" s="156">
        <v>5.74</v>
      </c>
      <c r="M1038" s="156">
        <v>5.74</v>
      </c>
      <c r="N1038" s="156">
        <v>5.74</v>
      </c>
      <c r="O1038" s="156">
        <v>5.74</v>
      </c>
      <c r="P1038" s="156">
        <v>5.74</v>
      </c>
      <c r="Q1038" s="24">
        <v>38.6</v>
      </c>
      <c r="R1038" s="26" t="s">
        <v>44</v>
      </c>
    </row>
    <row r="1039" spans="1:18" ht="25.5">
      <c r="A1039" s="91">
        <f t="shared" si="142"/>
        <v>909</v>
      </c>
      <c r="B1039" s="208" t="s">
        <v>1500</v>
      </c>
      <c r="C1039" s="87" t="s">
        <v>1501</v>
      </c>
      <c r="D1039" s="208" t="s">
        <v>1502</v>
      </c>
      <c r="E1039" s="87" t="s">
        <v>180</v>
      </c>
      <c r="F1039" s="21">
        <v>5</v>
      </c>
      <c r="G1039" s="156">
        <v>0.09</v>
      </c>
      <c r="H1039" s="156">
        <v>0.09</v>
      </c>
      <c r="I1039" s="156">
        <v>0.09</v>
      </c>
      <c r="J1039" s="156">
        <v>0.09</v>
      </c>
      <c r="K1039" s="156">
        <v>0.09</v>
      </c>
      <c r="L1039" s="156">
        <v>0.09</v>
      </c>
      <c r="M1039" s="156">
        <v>0.09</v>
      </c>
      <c r="N1039" s="156">
        <v>0.09</v>
      </c>
      <c r="O1039" s="156">
        <v>0.09</v>
      </c>
      <c r="P1039" s="156">
        <v>0.09</v>
      </c>
      <c r="Q1039" s="24">
        <v>0</v>
      </c>
      <c r="R1039" s="26" t="s">
        <v>44</v>
      </c>
    </row>
    <row r="1040" spans="1:18" ht="38.25">
      <c r="A1040" s="91">
        <f t="shared" si="142"/>
        <v>910</v>
      </c>
      <c r="B1040" s="208" t="s">
        <v>1503</v>
      </c>
      <c r="C1040" s="87" t="s">
        <v>1501</v>
      </c>
      <c r="D1040" s="208" t="s">
        <v>1504</v>
      </c>
      <c r="E1040" s="87" t="s">
        <v>180</v>
      </c>
      <c r="F1040" s="21">
        <v>5</v>
      </c>
      <c r="G1040" s="156">
        <v>0.31</v>
      </c>
      <c r="H1040" s="156">
        <v>0.31</v>
      </c>
      <c r="I1040" s="156">
        <v>0.31</v>
      </c>
      <c r="J1040" s="156">
        <v>0.31</v>
      </c>
      <c r="K1040" s="156">
        <v>0.31</v>
      </c>
      <c r="L1040" s="156">
        <v>0.31</v>
      </c>
      <c r="M1040" s="156">
        <v>0.31</v>
      </c>
      <c r="N1040" s="156">
        <v>0.31</v>
      </c>
      <c r="O1040" s="156">
        <v>0.31</v>
      </c>
      <c r="P1040" s="156">
        <v>0.31</v>
      </c>
      <c r="Q1040" s="24">
        <v>0</v>
      </c>
      <c r="R1040" s="26" t="s">
        <v>44</v>
      </c>
    </row>
    <row r="1041" spans="1:20" ht="51">
      <c r="A1041" s="91">
        <f t="shared" si="142"/>
        <v>911</v>
      </c>
      <c r="B1041" s="21" t="s">
        <v>1505</v>
      </c>
      <c r="C1041" s="21" t="s">
        <v>1501</v>
      </c>
      <c r="D1041" s="21" t="s">
        <v>1506</v>
      </c>
      <c r="E1041" s="21" t="s">
        <v>180</v>
      </c>
      <c r="F1041" s="21">
        <v>5</v>
      </c>
      <c r="G1041" s="85">
        <v>1.28</v>
      </c>
      <c r="H1041" s="85">
        <v>1.28</v>
      </c>
      <c r="I1041" s="85">
        <v>1.28</v>
      </c>
      <c r="J1041" s="85">
        <v>1.28</v>
      </c>
      <c r="K1041" s="85">
        <v>1.28</v>
      </c>
      <c r="L1041" s="85">
        <v>1.28</v>
      </c>
      <c r="M1041" s="85">
        <v>1.28</v>
      </c>
      <c r="N1041" s="85">
        <v>1.28</v>
      </c>
      <c r="O1041" s="85">
        <v>1.28</v>
      </c>
      <c r="P1041" s="85">
        <v>1.28</v>
      </c>
      <c r="Q1041" s="24">
        <v>0</v>
      </c>
      <c r="R1041" s="26" t="s">
        <v>44</v>
      </c>
    </row>
    <row r="1042" spans="1:20" ht="25.5">
      <c r="A1042" s="91">
        <f t="shared" si="142"/>
        <v>912</v>
      </c>
      <c r="B1042" s="91" t="s">
        <v>1507</v>
      </c>
      <c r="C1042" s="91" t="s">
        <v>1508</v>
      </c>
      <c r="D1042" s="91" t="s">
        <v>1509</v>
      </c>
      <c r="E1042" s="91" t="s">
        <v>43</v>
      </c>
      <c r="F1042" s="91">
        <v>60</v>
      </c>
      <c r="G1042" s="24"/>
      <c r="H1042" s="24"/>
      <c r="I1042" s="24"/>
      <c r="J1042" s="24"/>
      <c r="K1042" s="24"/>
      <c r="L1042" s="24"/>
      <c r="M1042" s="24"/>
      <c r="N1042" s="2">
        <v>0.01</v>
      </c>
      <c r="O1042" s="24">
        <v>0.01</v>
      </c>
      <c r="P1042" s="2">
        <v>0.01</v>
      </c>
      <c r="Q1042" s="24">
        <v>0</v>
      </c>
      <c r="R1042" s="26" t="s">
        <v>44</v>
      </c>
    </row>
    <row r="1043" spans="1:20" ht="25.5">
      <c r="A1043" s="91">
        <f t="shared" si="142"/>
        <v>913</v>
      </c>
      <c r="B1043" s="91" t="s">
        <v>1507</v>
      </c>
      <c r="C1043" s="91" t="s">
        <v>1508</v>
      </c>
      <c r="D1043" s="91" t="s">
        <v>1510</v>
      </c>
      <c r="E1043" s="91" t="s">
        <v>43</v>
      </c>
      <c r="F1043" s="91">
        <v>60</v>
      </c>
      <c r="G1043" s="24"/>
      <c r="H1043" s="24"/>
      <c r="I1043" s="24"/>
      <c r="J1043" s="24"/>
      <c r="K1043" s="24"/>
      <c r="L1043" s="24"/>
      <c r="M1043" s="24"/>
      <c r="N1043" s="24">
        <v>0.01</v>
      </c>
      <c r="O1043" s="2">
        <v>0.01</v>
      </c>
      <c r="P1043" s="24">
        <v>0.01</v>
      </c>
      <c r="Q1043" s="24">
        <v>0</v>
      </c>
      <c r="R1043" s="26" t="s">
        <v>44</v>
      </c>
    </row>
    <row r="1044" spans="1:20" ht="25.5">
      <c r="A1044" s="91">
        <f t="shared" si="142"/>
        <v>914</v>
      </c>
      <c r="B1044" s="91" t="s">
        <v>1507</v>
      </c>
      <c r="C1044" s="91" t="s">
        <v>1508</v>
      </c>
      <c r="D1044" s="91" t="s">
        <v>1511</v>
      </c>
      <c r="E1044" s="91" t="s">
        <v>43</v>
      </c>
      <c r="F1044" s="91">
        <v>60</v>
      </c>
      <c r="G1044" s="24"/>
      <c r="H1044" s="24"/>
      <c r="I1044" s="24"/>
      <c r="J1044" s="24"/>
      <c r="K1044" s="24"/>
      <c r="L1044" s="24"/>
      <c r="M1044" s="24"/>
      <c r="N1044" s="2">
        <v>0.1</v>
      </c>
      <c r="O1044" s="24">
        <v>0.1</v>
      </c>
      <c r="P1044" s="2">
        <v>0.1</v>
      </c>
      <c r="Q1044" s="24">
        <v>0</v>
      </c>
      <c r="R1044" s="26" t="s">
        <v>44</v>
      </c>
    </row>
    <row r="1045" spans="1:20" ht="25.5">
      <c r="A1045" s="91">
        <f t="shared" si="142"/>
        <v>915</v>
      </c>
      <c r="B1045" s="91" t="s">
        <v>1507</v>
      </c>
      <c r="C1045" s="91" t="s">
        <v>1508</v>
      </c>
      <c r="D1045" s="91" t="s">
        <v>1512</v>
      </c>
      <c r="E1045" s="91" t="s">
        <v>43</v>
      </c>
      <c r="F1045" s="91">
        <v>60</v>
      </c>
      <c r="G1045" s="24"/>
      <c r="H1045" s="24"/>
      <c r="I1045" s="24"/>
      <c r="J1045" s="24"/>
      <c r="K1045" s="24"/>
      <c r="L1045" s="24"/>
      <c r="M1045" s="24"/>
      <c r="N1045" s="24">
        <v>0.439</v>
      </c>
      <c r="O1045" s="2">
        <v>0.439</v>
      </c>
      <c r="P1045" s="24">
        <v>0.439</v>
      </c>
      <c r="Q1045" s="24">
        <v>0</v>
      </c>
      <c r="R1045" s="26" t="s">
        <v>44</v>
      </c>
    </row>
    <row r="1046" spans="1:20" ht="25.5">
      <c r="A1046" s="91">
        <f t="shared" si="142"/>
        <v>916</v>
      </c>
      <c r="B1046" s="91" t="s">
        <v>1513</v>
      </c>
      <c r="C1046" s="1" t="s">
        <v>1514</v>
      </c>
      <c r="D1046" s="91" t="s">
        <v>1515</v>
      </c>
      <c r="E1046" s="1" t="s">
        <v>43</v>
      </c>
      <c r="F1046" s="91">
        <v>60</v>
      </c>
      <c r="H1046" s="24"/>
      <c r="J1046" s="24"/>
      <c r="L1046" s="24"/>
      <c r="M1046" s="24"/>
      <c r="N1046" s="61">
        <v>7.0000000000000007E-2</v>
      </c>
      <c r="O1046" s="24">
        <v>7.0000000000000007E-2</v>
      </c>
      <c r="P1046" s="61">
        <v>7.0000000000000007E-2</v>
      </c>
      <c r="Q1046" s="2">
        <v>0</v>
      </c>
      <c r="R1046" s="26" t="s">
        <v>44</v>
      </c>
      <c r="S1046" s="209"/>
      <c r="T1046" s="209"/>
    </row>
    <row r="1047" spans="1:20" ht="25.5">
      <c r="A1047" s="91">
        <f t="shared" si="142"/>
        <v>917</v>
      </c>
      <c r="B1047" s="91" t="s">
        <v>1513</v>
      </c>
      <c r="C1047" s="91" t="s">
        <v>1514</v>
      </c>
      <c r="D1047" s="1" t="s">
        <v>1516</v>
      </c>
      <c r="E1047" s="91" t="s">
        <v>43</v>
      </c>
      <c r="F1047" s="1">
        <v>60</v>
      </c>
      <c r="G1047" s="24"/>
      <c r="I1047" s="24"/>
      <c r="K1047" s="24"/>
      <c r="M1047" s="24"/>
      <c r="N1047" s="24">
        <v>0.73599999999999999</v>
      </c>
      <c r="O1047" s="24">
        <v>0.73599999999999999</v>
      </c>
      <c r="P1047" s="24">
        <v>0.73599999999999999</v>
      </c>
      <c r="Q1047" s="24">
        <v>0</v>
      </c>
      <c r="R1047" s="26" t="s">
        <v>44</v>
      </c>
      <c r="S1047" s="209"/>
      <c r="T1047" s="209"/>
    </row>
    <row r="1048" spans="1:20" ht="25.5">
      <c r="A1048" s="91">
        <f t="shared" si="142"/>
        <v>918</v>
      </c>
      <c r="B1048" s="91" t="s">
        <v>1513</v>
      </c>
      <c r="C1048" s="1" t="s">
        <v>1514</v>
      </c>
      <c r="D1048" s="91" t="s">
        <v>307</v>
      </c>
      <c r="E1048" s="1" t="s">
        <v>43</v>
      </c>
      <c r="F1048" s="91">
        <v>60</v>
      </c>
      <c r="H1048" s="24"/>
      <c r="J1048" s="24"/>
      <c r="L1048" s="24"/>
      <c r="M1048" s="24"/>
      <c r="N1048" s="24">
        <v>0.63100000000000001</v>
      </c>
      <c r="O1048" s="24">
        <v>0.63100000000000001</v>
      </c>
      <c r="P1048" s="24">
        <v>0.63100000000000001</v>
      </c>
      <c r="Q1048" s="2">
        <v>100</v>
      </c>
      <c r="R1048" s="26" t="s">
        <v>44</v>
      </c>
      <c r="S1048" s="209"/>
      <c r="T1048" s="209"/>
    </row>
    <row r="1049" spans="1:20" ht="25.5">
      <c r="A1049" s="91">
        <f t="shared" si="142"/>
        <v>919</v>
      </c>
      <c r="B1049" s="91" t="s">
        <v>1513</v>
      </c>
      <c r="C1049" s="91" t="s">
        <v>1514</v>
      </c>
      <c r="D1049" s="1" t="s">
        <v>1517</v>
      </c>
      <c r="E1049" s="91" t="s">
        <v>43</v>
      </c>
      <c r="F1049" s="1">
        <v>60</v>
      </c>
      <c r="G1049" s="24"/>
      <c r="I1049" s="24"/>
      <c r="K1049" s="24"/>
      <c r="M1049" s="24"/>
      <c r="N1049" s="24">
        <v>0.11700000000000001</v>
      </c>
      <c r="O1049" s="24">
        <v>0.11700000000000001</v>
      </c>
      <c r="P1049" s="24">
        <v>0.11700000000000001</v>
      </c>
      <c r="Q1049" s="24">
        <v>0</v>
      </c>
      <c r="R1049" s="26" t="s">
        <v>44</v>
      </c>
      <c r="S1049" s="209"/>
      <c r="T1049" s="209"/>
    </row>
    <row r="1050" spans="1:20" ht="25.5">
      <c r="A1050" s="91">
        <f t="shared" si="142"/>
        <v>920</v>
      </c>
      <c r="B1050" s="91" t="s">
        <v>1513</v>
      </c>
      <c r="C1050" s="1" t="s">
        <v>1514</v>
      </c>
      <c r="D1050" s="91" t="s">
        <v>1518</v>
      </c>
      <c r="E1050" s="1" t="s">
        <v>43</v>
      </c>
      <c r="F1050" s="91">
        <v>60</v>
      </c>
      <c r="H1050" s="24"/>
      <c r="J1050" s="24"/>
      <c r="L1050" s="24"/>
      <c r="M1050" s="24"/>
      <c r="N1050" s="24">
        <v>0.01</v>
      </c>
      <c r="O1050" s="24">
        <v>0.01</v>
      </c>
      <c r="P1050" s="24">
        <v>0.01</v>
      </c>
      <c r="Q1050" s="2">
        <v>0</v>
      </c>
      <c r="R1050" s="26" t="s">
        <v>44</v>
      </c>
      <c r="S1050" s="209"/>
      <c r="T1050" s="209"/>
    </row>
    <row r="1051" spans="1:20" ht="140.25">
      <c r="A1051" s="91">
        <f t="shared" si="142"/>
        <v>921</v>
      </c>
      <c r="B1051" s="91" t="s">
        <v>1519</v>
      </c>
      <c r="C1051" s="91" t="s">
        <v>1520</v>
      </c>
      <c r="D1051" s="1" t="s">
        <v>1521</v>
      </c>
      <c r="E1051" s="210" t="s">
        <v>43</v>
      </c>
      <c r="F1051" s="211">
        <v>60</v>
      </c>
      <c r="G1051" s="212"/>
      <c r="H1051" s="213"/>
      <c r="I1051" s="212"/>
      <c r="J1051" s="213"/>
      <c r="K1051" s="212"/>
      <c r="L1051" s="213"/>
      <c r="M1051" s="212"/>
      <c r="N1051" s="24">
        <v>0.47299999999999998</v>
      </c>
      <c r="O1051" s="24">
        <v>0.47299999999999998</v>
      </c>
      <c r="P1051" s="24">
        <v>0.47299999999999998</v>
      </c>
      <c r="Q1051" s="24">
        <v>100</v>
      </c>
      <c r="R1051" s="26" t="s">
        <v>44</v>
      </c>
      <c r="S1051" s="209"/>
      <c r="T1051" s="209"/>
    </row>
    <row r="1052" spans="1:20" ht="25.5">
      <c r="A1052" s="91">
        <f t="shared" si="142"/>
        <v>922</v>
      </c>
      <c r="B1052" s="91" t="s">
        <v>1522</v>
      </c>
      <c r="C1052" s="1" t="s">
        <v>1520</v>
      </c>
      <c r="D1052" s="91" t="s">
        <v>1523</v>
      </c>
      <c r="E1052" s="211" t="s">
        <v>43</v>
      </c>
      <c r="F1052" s="210">
        <v>60</v>
      </c>
      <c r="G1052" s="213"/>
      <c r="H1052" s="212"/>
      <c r="I1052" s="213"/>
      <c r="J1052" s="212"/>
      <c r="K1052" s="213"/>
      <c r="L1052" s="212"/>
      <c r="M1052" s="212"/>
      <c r="N1052" s="24">
        <v>0.316</v>
      </c>
      <c r="O1052" s="24">
        <v>0.316</v>
      </c>
      <c r="P1052" s="24">
        <v>0.316</v>
      </c>
      <c r="Q1052" s="2">
        <v>100</v>
      </c>
      <c r="R1052" s="26" t="s">
        <v>44</v>
      </c>
      <c r="S1052" s="209"/>
      <c r="T1052" s="209"/>
    </row>
    <row r="1053" spans="1:20" ht="25.5">
      <c r="A1053" s="91">
        <f t="shared" si="142"/>
        <v>923</v>
      </c>
      <c r="B1053" s="91" t="s">
        <v>1524</v>
      </c>
      <c r="C1053" s="91" t="s">
        <v>1520</v>
      </c>
      <c r="D1053" s="1" t="s">
        <v>1051</v>
      </c>
      <c r="E1053" s="210" t="s">
        <v>43</v>
      </c>
      <c r="F1053" s="211">
        <v>60</v>
      </c>
      <c r="G1053" s="212"/>
      <c r="H1053" s="213"/>
      <c r="I1053" s="212"/>
      <c r="J1053" s="213"/>
      <c r="K1053" s="212"/>
      <c r="L1053" s="213"/>
      <c r="M1053" s="212"/>
      <c r="N1053" s="24">
        <v>1.0229999999999999</v>
      </c>
      <c r="O1053" s="24">
        <v>1.0229999999999999</v>
      </c>
      <c r="P1053" s="24">
        <v>1.0229999999999999</v>
      </c>
      <c r="Q1053" s="24">
        <v>100</v>
      </c>
      <c r="R1053" s="26" t="s">
        <v>44</v>
      </c>
      <c r="S1053" s="214">
        <f t="shared" ref="S1053:S1056" si="143">P1053+0.01</f>
        <v>1.0329999999999999</v>
      </c>
      <c r="T1053" s="209">
        <v>1.0229999999999999</v>
      </c>
    </row>
    <row r="1054" spans="1:20" ht="89.25">
      <c r="A1054" s="91">
        <f t="shared" si="142"/>
        <v>924</v>
      </c>
      <c r="B1054" s="91" t="s">
        <v>1525</v>
      </c>
      <c r="C1054" s="91" t="s">
        <v>1520</v>
      </c>
      <c r="D1054" s="91" t="s">
        <v>1055</v>
      </c>
      <c r="E1054" s="210" t="s">
        <v>43</v>
      </c>
      <c r="F1054" s="210">
        <v>60</v>
      </c>
      <c r="G1054" s="212"/>
      <c r="H1054" s="212"/>
      <c r="I1054" s="212"/>
      <c r="J1054" s="212"/>
      <c r="K1054" s="212"/>
      <c r="L1054" s="212"/>
      <c r="M1054" s="212"/>
      <c r="N1054" s="24">
        <v>0.29899999999999999</v>
      </c>
      <c r="O1054" s="24">
        <v>0.29899999999999999</v>
      </c>
      <c r="P1054" s="24">
        <v>0.29899999999999999</v>
      </c>
      <c r="Q1054" s="24">
        <v>100</v>
      </c>
      <c r="R1054" s="26" t="s">
        <v>44</v>
      </c>
      <c r="S1054" s="214">
        <f t="shared" si="143"/>
        <v>0.309</v>
      </c>
      <c r="T1054" s="209">
        <v>0.29899999999999999</v>
      </c>
    </row>
    <row r="1055" spans="1:20" ht="25.5">
      <c r="A1055" s="91">
        <f t="shared" si="142"/>
        <v>925</v>
      </c>
      <c r="B1055" s="91" t="s">
        <v>1526</v>
      </c>
      <c r="C1055" s="91" t="s">
        <v>1520</v>
      </c>
      <c r="D1055" s="91" t="s">
        <v>1527</v>
      </c>
      <c r="E1055" s="210" t="s">
        <v>43</v>
      </c>
      <c r="F1055" s="210">
        <v>60</v>
      </c>
      <c r="G1055" s="212"/>
      <c r="H1055" s="212"/>
      <c r="I1055" s="212"/>
      <c r="J1055" s="212"/>
      <c r="K1055" s="212"/>
      <c r="L1055" s="212"/>
      <c r="M1055" s="212"/>
      <c r="N1055" s="24">
        <v>0.02</v>
      </c>
      <c r="O1055" s="24">
        <v>0.02</v>
      </c>
      <c r="P1055" s="24">
        <v>0.02</v>
      </c>
      <c r="Q1055" s="24">
        <v>0</v>
      </c>
      <c r="R1055" s="26" t="s">
        <v>44</v>
      </c>
      <c r="S1055" s="214">
        <f t="shared" si="143"/>
        <v>0.03</v>
      </c>
      <c r="T1055" s="209">
        <v>0.02</v>
      </c>
    </row>
    <row r="1056" spans="1:20" ht="25.5">
      <c r="A1056" s="91">
        <f t="shared" si="142"/>
        <v>926</v>
      </c>
      <c r="B1056" s="91" t="s">
        <v>1528</v>
      </c>
      <c r="C1056" s="91" t="s">
        <v>1520</v>
      </c>
      <c r="D1056" s="91" t="s">
        <v>1529</v>
      </c>
      <c r="E1056" s="210" t="s">
        <v>43</v>
      </c>
      <c r="F1056" s="210">
        <v>60</v>
      </c>
      <c r="G1056" s="212"/>
      <c r="H1056" s="212"/>
      <c r="I1056" s="212"/>
      <c r="J1056" s="212"/>
      <c r="K1056" s="212"/>
      <c r="L1056" s="212"/>
      <c r="M1056" s="212"/>
      <c r="N1056" s="24">
        <v>0.36599999999999999</v>
      </c>
      <c r="O1056" s="24">
        <v>0.36599999999999999</v>
      </c>
      <c r="P1056" s="24">
        <v>0.36599999999999999</v>
      </c>
      <c r="Q1056" s="24">
        <v>0</v>
      </c>
      <c r="R1056" s="26" t="s">
        <v>44</v>
      </c>
      <c r="S1056" s="214">
        <f t="shared" si="143"/>
        <v>0.376</v>
      </c>
      <c r="T1056" s="209">
        <v>0.36599999999999999</v>
      </c>
    </row>
    <row r="1057" spans="1:18" ht="25.5">
      <c r="A1057" s="91">
        <f t="shared" si="142"/>
        <v>927</v>
      </c>
      <c r="B1057" s="91" t="s">
        <v>1530</v>
      </c>
      <c r="C1057" s="91" t="s">
        <v>1531</v>
      </c>
      <c r="D1057" s="91" t="s">
        <v>729</v>
      </c>
      <c r="E1057" s="91" t="s">
        <v>43</v>
      </c>
      <c r="F1057" s="91">
        <v>60</v>
      </c>
      <c r="G1057" s="24"/>
      <c r="H1057" s="24"/>
      <c r="I1057" s="24"/>
      <c r="J1057" s="24"/>
      <c r="K1057" s="24"/>
      <c r="L1057" s="24"/>
      <c r="M1057" s="24"/>
      <c r="N1057" s="2">
        <v>8.2000000000000003E-2</v>
      </c>
      <c r="O1057" s="24">
        <v>8.2000000000000003E-2</v>
      </c>
      <c r="P1057" s="2">
        <v>8.2000000000000003E-2</v>
      </c>
      <c r="Q1057" s="24">
        <v>0</v>
      </c>
      <c r="R1057" s="26" t="s">
        <v>44</v>
      </c>
    </row>
    <row r="1058" spans="1:18" ht="25.5">
      <c r="A1058" s="91">
        <f t="shared" si="142"/>
        <v>928</v>
      </c>
      <c r="B1058" s="91" t="s">
        <v>1530</v>
      </c>
      <c r="C1058" s="91" t="s">
        <v>1531</v>
      </c>
      <c r="D1058" s="91" t="s">
        <v>1532</v>
      </c>
      <c r="E1058" s="91" t="s">
        <v>43</v>
      </c>
      <c r="F1058" s="91">
        <v>60</v>
      </c>
      <c r="G1058" s="24"/>
      <c r="H1058" s="24"/>
      <c r="I1058" s="24"/>
      <c r="J1058" s="24"/>
      <c r="K1058" s="24"/>
      <c r="L1058" s="24"/>
      <c r="M1058" s="24"/>
      <c r="N1058" s="24">
        <v>1.0209999999999999</v>
      </c>
      <c r="O1058" s="2">
        <v>1.0209999999999999</v>
      </c>
      <c r="P1058" s="24">
        <v>1.0209999999999999</v>
      </c>
      <c r="Q1058" s="24">
        <v>0</v>
      </c>
      <c r="R1058" s="26" t="s">
        <v>44</v>
      </c>
    </row>
    <row r="1059" spans="1:18">
      <c r="A1059" s="318" t="s">
        <v>1533</v>
      </c>
      <c r="B1059" s="318"/>
      <c r="C1059" s="318"/>
      <c r="D1059" s="318"/>
      <c r="E1059" s="318"/>
      <c r="F1059" s="318"/>
      <c r="G1059" s="319"/>
      <c r="H1059" s="319"/>
      <c r="I1059" s="319"/>
      <c r="J1059" s="319"/>
      <c r="K1059" s="319"/>
      <c r="L1059" s="319"/>
      <c r="M1059" s="319"/>
      <c r="N1059" s="319"/>
      <c r="O1059" s="319"/>
      <c r="P1059" s="319"/>
      <c r="Q1059" s="318"/>
      <c r="R1059" s="318"/>
    </row>
    <row r="1060" spans="1:18" ht="38.25">
      <c r="A1060" s="38">
        <f>A1058+1</f>
        <v>929</v>
      </c>
      <c r="B1060" s="52" t="s">
        <v>1534</v>
      </c>
      <c r="C1060" s="53" t="s">
        <v>1474</v>
      </c>
      <c r="D1060" s="53" t="s">
        <v>1535</v>
      </c>
      <c r="E1060" s="53" t="s">
        <v>180</v>
      </c>
      <c r="F1060" s="53">
        <v>5</v>
      </c>
      <c r="G1060" s="54">
        <v>0.4</v>
      </c>
      <c r="H1060" s="54">
        <v>0.4</v>
      </c>
      <c r="I1060" s="54">
        <v>0.4</v>
      </c>
      <c r="J1060" s="54">
        <v>0.4</v>
      </c>
      <c r="K1060" s="54">
        <v>0.4</v>
      </c>
      <c r="L1060" s="54">
        <v>0.4</v>
      </c>
      <c r="M1060" s="54">
        <v>0.4</v>
      </c>
      <c r="N1060" s="54">
        <v>0.4</v>
      </c>
      <c r="O1060" s="54">
        <v>0.4</v>
      </c>
      <c r="P1060" s="54">
        <v>0.4</v>
      </c>
      <c r="Q1060" s="54">
        <v>0</v>
      </c>
      <c r="R1060" s="54"/>
    </row>
    <row r="1061" spans="1:18" ht="51">
      <c r="A1061" s="38">
        <f t="shared" ref="A1061:A1124" si="144">A1060+1</f>
        <v>930</v>
      </c>
      <c r="B1061" s="52" t="s">
        <v>1536</v>
      </c>
      <c r="C1061" s="53" t="s">
        <v>1474</v>
      </c>
      <c r="D1061" s="53" t="s">
        <v>1537</v>
      </c>
      <c r="E1061" s="53" t="s">
        <v>180</v>
      </c>
      <c r="F1061" s="53">
        <v>5</v>
      </c>
      <c r="G1061" s="54">
        <v>0.4</v>
      </c>
      <c r="H1061" s="54">
        <v>0.4</v>
      </c>
      <c r="I1061" s="54">
        <v>0.4</v>
      </c>
      <c r="J1061" s="54">
        <v>0.4</v>
      </c>
      <c r="K1061" s="54">
        <v>0.4</v>
      </c>
      <c r="L1061" s="54">
        <v>0.4</v>
      </c>
      <c r="M1061" s="54">
        <v>0.4</v>
      </c>
      <c r="N1061" s="54">
        <v>0.4</v>
      </c>
      <c r="O1061" s="54">
        <v>0.4</v>
      </c>
      <c r="P1061" s="54">
        <v>0.4</v>
      </c>
      <c r="Q1061" s="54">
        <v>0</v>
      </c>
      <c r="R1061" s="54"/>
    </row>
    <row r="1062" spans="1:18" ht="76.5">
      <c r="A1062" s="38">
        <f t="shared" si="144"/>
        <v>931</v>
      </c>
      <c r="B1062" s="111" t="s">
        <v>1538</v>
      </c>
      <c r="C1062" s="53" t="s">
        <v>1474</v>
      </c>
      <c r="D1062" s="38" t="s">
        <v>141</v>
      </c>
      <c r="E1062" s="53" t="s">
        <v>180</v>
      </c>
      <c r="F1062" s="38">
        <v>5</v>
      </c>
      <c r="G1062" s="36">
        <v>0.8</v>
      </c>
      <c r="H1062" s="36">
        <v>0.8</v>
      </c>
      <c r="I1062" s="36">
        <v>0.8</v>
      </c>
      <c r="J1062" s="36">
        <v>0.8</v>
      </c>
      <c r="K1062" s="36">
        <v>0.8</v>
      </c>
      <c r="L1062" s="36">
        <v>0.8</v>
      </c>
      <c r="M1062" s="36">
        <v>0.8</v>
      </c>
      <c r="N1062" s="36">
        <v>0.8</v>
      </c>
      <c r="O1062" s="36">
        <v>0.8</v>
      </c>
      <c r="P1062" s="36">
        <v>0.8</v>
      </c>
      <c r="Q1062" s="36">
        <v>0</v>
      </c>
      <c r="R1062" s="54"/>
    </row>
    <row r="1063" spans="1:18" ht="25.5">
      <c r="A1063" s="38">
        <f t="shared" si="144"/>
        <v>932</v>
      </c>
      <c r="B1063" s="111" t="s">
        <v>1539</v>
      </c>
      <c r="C1063" s="53" t="s">
        <v>1474</v>
      </c>
      <c r="D1063" s="216" t="s">
        <v>1540</v>
      </c>
      <c r="E1063" s="53" t="s">
        <v>180</v>
      </c>
      <c r="F1063" s="38">
        <v>5</v>
      </c>
      <c r="G1063" s="36">
        <v>0.9028799999999999</v>
      </c>
      <c r="H1063" s="36">
        <v>0.9028799999999999</v>
      </c>
      <c r="I1063" s="36">
        <v>0.9028799999999999</v>
      </c>
      <c r="J1063" s="36">
        <v>0.9028799999999999</v>
      </c>
      <c r="K1063" s="36">
        <v>0.9028799999999999</v>
      </c>
      <c r="L1063" s="36">
        <v>0.9028799999999999</v>
      </c>
      <c r="M1063" s="36">
        <v>0.9028799999999999</v>
      </c>
      <c r="N1063" s="36">
        <v>0.9028799999999999</v>
      </c>
      <c r="O1063" s="36">
        <v>0.9028799999999999</v>
      </c>
      <c r="P1063" s="36">
        <v>0.9028799999999999</v>
      </c>
      <c r="Q1063" s="36">
        <v>34</v>
      </c>
      <c r="R1063" s="54"/>
    </row>
    <row r="1064" spans="1:18">
      <c r="A1064" s="38">
        <f t="shared" si="144"/>
        <v>933</v>
      </c>
      <c r="B1064" s="111" t="s">
        <v>1541</v>
      </c>
      <c r="C1064" s="53" t="s">
        <v>1474</v>
      </c>
      <c r="D1064" s="216" t="s">
        <v>1542</v>
      </c>
      <c r="E1064" s="53" t="s">
        <v>180</v>
      </c>
      <c r="F1064" s="38">
        <v>5</v>
      </c>
      <c r="G1064" s="36">
        <v>1.1499999999999999</v>
      </c>
      <c r="H1064" s="36">
        <v>1.1499999999999999</v>
      </c>
      <c r="I1064" s="36">
        <v>1.1499999999999999</v>
      </c>
      <c r="J1064" s="36">
        <v>1.1499999999999999</v>
      </c>
      <c r="K1064" s="36">
        <v>1.1499999999999999</v>
      </c>
      <c r="L1064" s="36">
        <v>1.1499999999999999</v>
      </c>
      <c r="M1064" s="36">
        <v>1.1499999999999999</v>
      </c>
      <c r="N1064" s="36">
        <v>1.1499999999999999</v>
      </c>
      <c r="O1064" s="36">
        <v>1.1499999999999999</v>
      </c>
      <c r="P1064" s="36">
        <v>1.1499999999999999</v>
      </c>
      <c r="Q1064" s="36">
        <v>3.41</v>
      </c>
      <c r="R1064" s="54"/>
    </row>
    <row r="1065" spans="1:18">
      <c r="A1065" s="38">
        <f t="shared" si="144"/>
        <v>934</v>
      </c>
      <c r="B1065" s="52" t="s">
        <v>1543</v>
      </c>
      <c r="C1065" s="53" t="s">
        <v>1495</v>
      </c>
      <c r="D1065" s="53" t="s">
        <v>1544</v>
      </c>
      <c r="E1065" s="53" t="s">
        <v>180</v>
      </c>
      <c r="F1065" s="53">
        <v>5</v>
      </c>
      <c r="G1065" s="54">
        <v>0.3</v>
      </c>
      <c r="H1065" s="54">
        <v>0.3</v>
      </c>
      <c r="I1065" s="54">
        <v>0.3</v>
      </c>
      <c r="J1065" s="54">
        <v>0.3</v>
      </c>
      <c r="K1065" s="54">
        <v>0.3</v>
      </c>
      <c r="L1065" s="54">
        <v>0.3</v>
      </c>
      <c r="M1065" s="54">
        <v>0.3</v>
      </c>
      <c r="N1065" s="54">
        <v>0.3</v>
      </c>
      <c r="O1065" s="54">
        <v>0.3</v>
      </c>
      <c r="P1065" s="54">
        <v>0.3</v>
      </c>
      <c r="Q1065" s="54">
        <v>100</v>
      </c>
      <c r="R1065" s="54"/>
    </row>
    <row r="1066" spans="1:18">
      <c r="A1066" s="38">
        <f t="shared" si="144"/>
        <v>935</v>
      </c>
      <c r="B1066" s="52" t="s">
        <v>1545</v>
      </c>
      <c r="C1066" s="53" t="s">
        <v>1495</v>
      </c>
      <c r="D1066" s="53" t="s">
        <v>1546</v>
      </c>
      <c r="E1066" s="53" t="s">
        <v>180</v>
      </c>
      <c r="F1066" s="53">
        <v>5</v>
      </c>
      <c r="G1066" s="54">
        <v>0.2</v>
      </c>
      <c r="H1066" s="54">
        <v>0.2</v>
      </c>
      <c r="I1066" s="54">
        <v>0.2</v>
      </c>
      <c r="J1066" s="54">
        <v>0.2</v>
      </c>
      <c r="K1066" s="54">
        <v>0.2</v>
      </c>
      <c r="L1066" s="54">
        <v>0.2</v>
      </c>
      <c r="M1066" s="54">
        <v>0.2</v>
      </c>
      <c r="N1066" s="54">
        <v>0.2</v>
      </c>
      <c r="O1066" s="54">
        <v>0.2</v>
      </c>
      <c r="P1066" s="54">
        <v>0.2</v>
      </c>
      <c r="Q1066" s="54">
        <v>24.9</v>
      </c>
      <c r="R1066" s="54"/>
    </row>
    <row r="1067" spans="1:18">
      <c r="A1067" s="38">
        <f t="shared" si="144"/>
        <v>936</v>
      </c>
      <c r="B1067" s="52" t="s">
        <v>1547</v>
      </c>
      <c r="C1067" s="53" t="s">
        <v>1495</v>
      </c>
      <c r="D1067" s="53" t="s">
        <v>1548</v>
      </c>
      <c r="E1067" s="53" t="s">
        <v>180</v>
      </c>
      <c r="F1067" s="53">
        <v>5</v>
      </c>
      <c r="G1067" s="54">
        <v>0.1</v>
      </c>
      <c r="H1067" s="54">
        <v>0.1</v>
      </c>
      <c r="I1067" s="54">
        <v>0.1</v>
      </c>
      <c r="J1067" s="54">
        <v>0.1</v>
      </c>
      <c r="K1067" s="54">
        <v>0.1</v>
      </c>
      <c r="L1067" s="54">
        <v>0.1</v>
      </c>
      <c r="M1067" s="54">
        <v>0.1</v>
      </c>
      <c r="N1067" s="54">
        <v>0.1</v>
      </c>
      <c r="O1067" s="54">
        <v>0.1</v>
      </c>
      <c r="P1067" s="54">
        <v>0.1</v>
      </c>
      <c r="Q1067" s="54">
        <v>0</v>
      </c>
      <c r="R1067" s="54"/>
    </row>
    <row r="1068" spans="1:18">
      <c r="A1068" s="38">
        <f t="shared" si="144"/>
        <v>937</v>
      </c>
      <c r="B1068" s="52" t="s">
        <v>1549</v>
      </c>
      <c r="C1068" s="53" t="s">
        <v>1495</v>
      </c>
      <c r="D1068" s="53" t="s">
        <v>1550</v>
      </c>
      <c r="E1068" s="53" t="s">
        <v>180</v>
      </c>
      <c r="F1068" s="53">
        <v>5</v>
      </c>
      <c r="G1068" s="54">
        <v>0.25</v>
      </c>
      <c r="H1068" s="54">
        <v>0.25</v>
      </c>
      <c r="I1068" s="54">
        <v>0.25</v>
      </c>
      <c r="J1068" s="54">
        <v>0.25</v>
      </c>
      <c r="K1068" s="54">
        <v>0.25</v>
      </c>
      <c r="L1068" s="54">
        <v>0.25</v>
      </c>
      <c r="M1068" s="54">
        <v>0.25</v>
      </c>
      <c r="N1068" s="54">
        <v>0.25</v>
      </c>
      <c r="O1068" s="54">
        <v>0.25</v>
      </c>
      <c r="P1068" s="54">
        <v>0.25</v>
      </c>
      <c r="Q1068" s="54">
        <v>0</v>
      </c>
      <c r="R1068" s="54"/>
    </row>
    <row r="1069" spans="1:18" ht="51">
      <c r="A1069" s="38">
        <f t="shared" si="144"/>
        <v>938</v>
      </c>
      <c r="B1069" s="52" t="s">
        <v>1551</v>
      </c>
      <c r="C1069" s="53" t="s">
        <v>1495</v>
      </c>
      <c r="D1069" s="53" t="s">
        <v>1552</v>
      </c>
      <c r="E1069" s="53" t="s">
        <v>180</v>
      </c>
      <c r="F1069" s="53">
        <v>5</v>
      </c>
      <c r="G1069" s="54">
        <v>0.25</v>
      </c>
      <c r="H1069" s="54">
        <v>0.25</v>
      </c>
      <c r="I1069" s="54">
        <v>0.25</v>
      </c>
      <c r="J1069" s="54">
        <v>0.25</v>
      </c>
      <c r="K1069" s="54">
        <v>0.25</v>
      </c>
      <c r="L1069" s="54">
        <v>0.25</v>
      </c>
      <c r="M1069" s="54">
        <v>0.25</v>
      </c>
      <c r="N1069" s="54">
        <v>0.25</v>
      </c>
      <c r="O1069" s="54">
        <v>0.25</v>
      </c>
      <c r="P1069" s="54">
        <v>0.25</v>
      </c>
      <c r="Q1069" s="54">
        <v>0</v>
      </c>
      <c r="R1069" s="54"/>
    </row>
    <row r="1070" spans="1:18" ht="63.75">
      <c r="A1070" s="38">
        <f t="shared" si="144"/>
        <v>939</v>
      </c>
      <c r="B1070" s="52" t="s">
        <v>1553</v>
      </c>
      <c r="C1070" s="53" t="s">
        <v>1495</v>
      </c>
      <c r="D1070" s="53" t="s">
        <v>1554</v>
      </c>
      <c r="E1070" s="53" t="s">
        <v>180</v>
      </c>
      <c r="F1070" s="53">
        <v>5</v>
      </c>
      <c r="G1070" s="54">
        <v>0.5</v>
      </c>
      <c r="H1070" s="54">
        <v>0.5</v>
      </c>
      <c r="I1070" s="54">
        <v>0.5</v>
      </c>
      <c r="J1070" s="54">
        <v>0.5</v>
      </c>
      <c r="K1070" s="54">
        <v>0.5</v>
      </c>
      <c r="L1070" s="54">
        <v>0.5</v>
      </c>
      <c r="M1070" s="54">
        <v>0.5</v>
      </c>
      <c r="N1070" s="54">
        <v>0.5</v>
      </c>
      <c r="O1070" s="54">
        <v>0.5</v>
      </c>
      <c r="P1070" s="54">
        <v>0.5</v>
      </c>
      <c r="Q1070" s="54">
        <v>0</v>
      </c>
      <c r="R1070" s="54"/>
    </row>
    <row r="1071" spans="1:18" ht="127.5">
      <c r="A1071" s="38">
        <f t="shared" si="144"/>
        <v>940</v>
      </c>
      <c r="B1071" s="52" t="s">
        <v>1555</v>
      </c>
      <c r="C1071" s="53" t="s">
        <v>1495</v>
      </c>
      <c r="D1071" s="53" t="s">
        <v>1556</v>
      </c>
      <c r="E1071" s="53" t="s">
        <v>180</v>
      </c>
      <c r="F1071" s="53">
        <v>5</v>
      </c>
      <c r="G1071" s="54">
        <v>1.1499999999999999</v>
      </c>
      <c r="H1071" s="54">
        <v>1.1499999999999999</v>
      </c>
      <c r="I1071" s="54">
        <v>1.1499999999999999</v>
      </c>
      <c r="J1071" s="54">
        <v>1.1499999999999999</v>
      </c>
      <c r="K1071" s="54">
        <v>1.1499999999999999</v>
      </c>
      <c r="L1071" s="54">
        <v>1.1499999999999999</v>
      </c>
      <c r="M1071" s="54">
        <v>1.1499999999999999</v>
      </c>
      <c r="N1071" s="54">
        <v>1.1499999999999999</v>
      </c>
      <c r="O1071" s="54">
        <v>1.1499999999999999</v>
      </c>
      <c r="P1071" s="54">
        <v>1.1499999999999999</v>
      </c>
      <c r="Q1071" s="54">
        <v>0</v>
      </c>
      <c r="R1071" s="54"/>
    </row>
    <row r="1072" spans="1:18">
      <c r="A1072" s="38">
        <f t="shared" si="144"/>
        <v>941</v>
      </c>
      <c r="B1072" s="52" t="s">
        <v>1557</v>
      </c>
      <c r="C1072" s="53" t="s">
        <v>1495</v>
      </c>
      <c r="D1072" s="53" t="s">
        <v>1558</v>
      </c>
      <c r="E1072" s="53" t="s">
        <v>180</v>
      </c>
      <c r="F1072" s="53">
        <v>5</v>
      </c>
      <c r="G1072" s="54">
        <v>0.2</v>
      </c>
      <c r="H1072" s="54">
        <v>0.2</v>
      </c>
      <c r="I1072" s="54">
        <v>0.2</v>
      </c>
      <c r="J1072" s="54">
        <v>0.2</v>
      </c>
      <c r="K1072" s="54">
        <v>0.2</v>
      </c>
      <c r="L1072" s="54">
        <v>0.2</v>
      </c>
      <c r="M1072" s="54">
        <v>0.2</v>
      </c>
      <c r="N1072" s="54">
        <v>0.2</v>
      </c>
      <c r="O1072" s="54">
        <v>0.2</v>
      </c>
      <c r="P1072" s="54">
        <v>0.2</v>
      </c>
      <c r="Q1072" s="54">
        <v>0</v>
      </c>
      <c r="R1072" s="54"/>
    </row>
    <row r="1073" spans="1:18" ht="114.75">
      <c r="A1073" s="38">
        <f t="shared" si="144"/>
        <v>942</v>
      </c>
      <c r="B1073" s="52" t="s">
        <v>1559</v>
      </c>
      <c r="C1073" s="53" t="s">
        <v>1560</v>
      </c>
      <c r="D1073" s="53" t="s">
        <v>1561</v>
      </c>
      <c r="E1073" s="53" t="s">
        <v>180</v>
      </c>
      <c r="F1073" s="53">
        <v>5</v>
      </c>
      <c r="G1073" s="54">
        <v>0.7</v>
      </c>
      <c r="H1073" s="54">
        <v>0.7</v>
      </c>
      <c r="I1073" s="54">
        <v>0.7</v>
      </c>
      <c r="J1073" s="54">
        <v>0.7</v>
      </c>
      <c r="K1073" s="54">
        <v>0.7</v>
      </c>
      <c r="L1073" s="54">
        <v>0.7</v>
      </c>
      <c r="M1073" s="54">
        <v>0.7</v>
      </c>
      <c r="N1073" s="54">
        <v>0.7</v>
      </c>
      <c r="O1073" s="54">
        <v>0.7</v>
      </c>
      <c r="P1073" s="54">
        <v>0.7</v>
      </c>
      <c r="Q1073" s="54">
        <v>0</v>
      </c>
      <c r="R1073" s="54"/>
    </row>
    <row r="1074" spans="1:18" ht="76.5">
      <c r="A1074" s="38">
        <f t="shared" si="144"/>
        <v>943</v>
      </c>
      <c r="B1074" s="52" t="s">
        <v>1562</v>
      </c>
      <c r="C1074" s="53" t="s">
        <v>1560</v>
      </c>
      <c r="D1074" s="53" t="s">
        <v>1563</v>
      </c>
      <c r="E1074" s="53" t="s">
        <v>180</v>
      </c>
      <c r="F1074" s="53">
        <v>5</v>
      </c>
      <c r="G1074" s="54">
        <v>0.75</v>
      </c>
      <c r="H1074" s="54">
        <v>0.75</v>
      </c>
      <c r="I1074" s="54">
        <v>0.75</v>
      </c>
      <c r="J1074" s="54">
        <v>0.75</v>
      </c>
      <c r="K1074" s="54">
        <v>0.75</v>
      </c>
      <c r="L1074" s="54">
        <v>0.75</v>
      </c>
      <c r="M1074" s="54">
        <v>0.75</v>
      </c>
      <c r="N1074" s="54">
        <v>0.75</v>
      </c>
      <c r="O1074" s="54">
        <v>0.75</v>
      </c>
      <c r="P1074" s="54">
        <v>0.75</v>
      </c>
      <c r="Q1074" s="54">
        <v>0</v>
      </c>
      <c r="R1074" s="54"/>
    </row>
    <row r="1075" spans="1:18" ht="409.5">
      <c r="A1075" s="125">
        <f t="shared" si="144"/>
        <v>944</v>
      </c>
      <c r="B1075" s="113" t="s">
        <v>1564</v>
      </c>
      <c r="C1075" s="112" t="s">
        <v>1565</v>
      </c>
      <c r="D1075" s="112" t="s">
        <v>671</v>
      </c>
      <c r="E1075" s="112" t="s">
        <v>43</v>
      </c>
      <c r="F1075" s="112">
        <v>20</v>
      </c>
      <c r="G1075" s="43"/>
      <c r="H1075" s="43"/>
      <c r="I1075" s="83"/>
      <c r="J1075" s="43">
        <v>3</v>
      </c>
      <c r="K1075" s="43">
        <v>3</v>
      </c>
      <c r="L1075" s="43">
        <v>3</v>
      </c>
      <c r="M1075" s="43">
        <v>3</v>
      </c>
      <c r="N1075" s="43">
        <v>3</v>
      </c>
      <c r="O1075" s="43">
        <v>3</v>
      </c>
      <c r="P1075" s="43">
        <v>3</v>
      </c>
      <c r="Q1075" s="43">
        <v>29.520000000000003</v>
      </c>
      <c r="R1075" s="83"/>
    </row>
    <row r="1076" spans="1:18">
      <c r="A1076" s="91">
        <f t="shared" si="144"/>
        <v>945</v>
      </c>
      <c r="B1076" s="157" t="s">
        <v>1566</v>
      </c>
      <c r="C1076" s="21" t="s">
        <v>1567</v>
      </c>
      <c r="D1076" s="89" t="s">
        <v>1515</v>
      </c>
      <c r="E1076" s="21" t="s">
        <v>43</v>
      </c>
      <c r="F1076" s="21">
        <v>20</v>
      </c>
      <c r="G1076" s="24"/>
      <c r="H1076" s="85"/>
      <c r="I1076" s="85"/>
      <c r="J1076" s="24">
        <v>0.65</v>
      </c>
      <c r="K1076" s="24">
        <v>0.65</v>
      </c>
      <c r="L1076" s="24">
        <v>0.65</v>
      </c>
      <c r="M1076" s="24">
        <v>0.65</v>
      </c>
      <c r="N1076" s="24">
        <v>0.65</v>
      </c>
      <c r="O1076" s="24">
        <v>0.65</v>
      </c>
      <c r="P1076" s="24">
        <v>0.65</v>
      </c>
      <c r="Q1076" s="24">
        <v>7.5461538461538469</v>
      </c>
      <c r="R1076" s="85"/>
    </row>
    <row r="1077" spans="1:18" ht="25.5">
      <c r="A1077" s="91">
        <f t="shared" si="144"/>
        <v>946</v>
      </c>
      <c r="B1077" s="157"/>
      <c r="C1077" s="133" t="s">
        <v>1567</v>
      </c>
      <c r="D1077" s="89" t="s">
        <v>1568</v>
      </c>
      <c r="E1077" s="133" t="s">
        <v>43</v>
      </c>
      <c r="F1077" s="21">
        <v>20</v>
      </c>
      <c r="G1077" s="24"/>
      <c r="H1077" s="85"/>
      <c r="I1077" s="85"/>
      <c r="J1077" s="24">
        <v>0.7</v>
      </c>
      <c r="K1077" s="24">
        <v>0.7</v>
      </c>
      <c r="L1077" s="24">
        <v>0.7</v>
      </c>
      <c r="M1077" s="24">
        <v>0.7</v>
      </c>
      <c r="N1077" s="24">
        <v>0.7</v>
      </c>
      <c r="O1077" s="24">
        <v>0.7</v>
      </c>
      <c r="P1077" s="24">
        <v>0.7</v>
      </c>
      <c r="Q1077" s="24">
        <v>2.8</v>
      </c>
      <c r="R1077" s="26" t="s">
        <v>44</v>
      </c>
    </row>
    <row r="1078" spans="1:18" ht="216.75">
      <c r="A1078" s="129">
        <f t="shared" si="144"/>
        <v>947</v>
      </c>
      <c r="B1078" s="91" t="s">
        <v>1569</v>
      </c>
      <c r="C1078" s="21" t="s">
        <v>1567</v>
      </c>
      <c r="D1078" s="89" t="s">
        <v>1570</v>
      </c>
      <c r="E1078" s="21" t="s">
        <v>43</v>
      </c>
      <c r="F1078" s="21">
        <v>20</v>
      </c>
      <c r="G1078" s="24"/>
      <c r="H1078" s="85"/>
      <c r="I1078" s="85"/>
      <c r="J1078" s="24">
        <v>0.81907199999999991</v>
      </c>
      <c r="K1078" s="24">
        <v>0.81907199999999991</v>
      </c>
      <c r="L1078" s="24">
        <v>0.81907199999999991</v>
      </c>
      <c r="M1078" s="24">
        <v>0.81907199999999991</v>
      </c>
      <c r="N1078" s="24">
        <v>0.81907199999999991</v>
      </c>
      <c r="O1078" s="24">
        <v>0.81907199999999991</v>
      </c>
      <c r="P1078" s="24">
        <v>0.81907199999999991</v>
      </c>
      <c r="Q1078" s="24">
        <v>0</v>
      </c>
      <c r="R1078" s="26" t="s">
        <v>44</v>
      </c>
    </row>
    <row r="1079" spans="1:18" ht="216.75">
      <c r="A1079" s="38">
        <f t="shared" si="144"/>
        <v>948</v>
      </c>
      <c r="B1079" s="145" t="s">
        <v>1571</v>
      </c>
      <c r="C1079" s="128" t="s">
        <v>1567</v>
      </c>
      <c r="D1079" s="217" t="s">
        <v>1572</v>
      </c>
      <c r="E1079" s="128" t="s">
        <v>43</v>
      </c>
      <c r="F1079" s="128">
        <v>20</v>
      </c>
      <c r="G1079" s="102"/>
      <c r="H1079" s="69"/>
      <c r="I1079" s="69"/>
      <c r="J1079" s="102">
        <v>1.35</v>
      </c>
      <c r="K1079" s="102">
        <v>1.35</v>
      </c>
      <c r="L1079" s="102">
        <v>1.35</v>
      </c>
      <c r="M1079" s="102">
        <v>1.35</v>
      </c>
      <c r="N1079" s="102">
        <v>1.35</v>
      </c>
      <c r="O1079" s="102">
        <v>1.35</v>
      </c>
      <c r="P1079" s="102">
        <v>1.35</v>
      </c>
      <c r="Q1079" s="102">
        <v>7.2666666666666675</v>
      </c>
      <c r="R1079" s="69"/>
    </row>
    <row r="1080" spans="1:18" ht="216.75">
      <c r="A1080" s="38">
        <f t="shared" si="144"/>
        <v>949</v>
      </c>
      <c r="B1080" s="111" t="s">
        <v>1573</v>
      </c>
      <c r="C1080" s="53" t="s">
        <v>1567</v>
      </c>
      <c r="D1080" s="216" t="s">
        <v>1574</v>
      </c>
      <c r="E1080" s="53" t="s">
        <v>43</v>
      </c>
      <c r="F1080" s="53">
        <v>20</v>
      </c>
      <c r="G1080" s="36"/>
      <c r="H1080" s="54"/>
      <c r="I1080" s="54"/>
      <c r="J1080" s="36">
        <v>0.75</v>
      </c>
      <c r="K1080" s="36">
        <v>0.75</v>
      </c>
      <c r="L1080" s="36">
        <v>0.75</v>
      </c>
      <c r="M1080" s="36">
        <v>0.75</v>
      </c>
      <c r="N1080" s="36">
        <v>0.75</v>
      </c>
      <c r="O1080" s="36">
        <v>0.75</v>
      </c>
      <c r="P1080" s="36">
        <v>0.75</v>
      </c>
      <c r="Q1080" s="36">
        <v>24.706666666666667</v>
      </c>
      <c r="R1080" s="54"/>
    </row>
    <row r="1081" spans="1:18">
      <c r="A1081" s="38">
        <f t="shared" si="144"/>
        <v>950</v>
      </c>
      <c r="B1081" s="111" t="s">
        <v>1575</v>
      </c>
      <c r="C1081" s="133" t="s">
        <v>1567</v>
      </c>
      <c r="D1081" s="216" t="s">
        <v>145</v>
      </c>
      <c r="E1081" s="133" t="s">
        <v>43</v>
      </c>
      <c r="F1081" s="53">
        <v>20</v>
      </c>
      <c r="H1081" s="54"/>
      <c r="I1081" s="79"/>
      <c r="J1081" s="36">
        <v>0.85</v>
      </c>
      <c r="K1081" s="2">
        <v>0.85</v>
      </c>
      <c r="L1081" s="36">
        <v>0.85</v>
      </c>
      <c r="M1081" s="2">
        <v>0.85</v>
      </c>
      <c r="N1081" s="36">
        <v>0.85</v>
      </c>
      <c r="O1081" s="2">
        <v>0.85</v>
      </c>
      <c r="P1081" s="36">
        <v>0.85</v>
      </c>
      <c r="Q1081" s="2">
        <v>30.904705882352939</v>
      </c>
      <c r="R1081" s="54"/>
    </row>
    <row r="1082" spans="1:18" ht="102">
      <c r="A1082" s="38">
        <f t="shared" si="144"/>
        <v>951</v>
      </c>
      <c r="B1082" s="111" t="s">
        <v>1576</v>
      </c>
      <c r="C1082" s="53" t="s">
        <v>1567</v>
      </c>
      <c r="D1082" s="132" t="s">
        <v>1577</v>
      </c>
      <c r="E1082" s="53" t="s">
        <v>43</v>
      </c>
      <c r="F1082" s="133">
        <v>20</v>
      </c>
      <c r="G1082" s="36"/>
      <c r="H1082" s="79"/>
      <c r="I1082" s="54"/>
      <c r="J1082" s="2">
        <v>0.75</v>
      </c>
      <c r="K1082" s="36">
        <v>0.75</v>
      </c>
      <c r="L1082" s="2">
        <v>0.75</v>
      </c>
      <c r="M1082" s="36">
        <v>0.75</v>
      </c>
      <c r="N1082" s="2">
        <v>0.75</v>
      </c>
      <c r="O1082" s="36">
        <v>0.75</v>
      </c>
      <c r="P1082" s="2">
        <v>0.75</v>
      </c>
      <c r="Q1082" s="36">
        <v>0</v>
      </c>
      <c r="R1082" s="54"/>
    </row>
    <row r="1083" spans="1:18" ht="114.75">
      <c r="A1083" s="38">
        <f t="shared" si="144"/>
        <v>952</v>
      </c>
      <c r="B1083" s="53" t="s">
        <v>1578</v>
      </c>
      <c r="C1083" s="53" t="s">
        <v>1579</v>
      </c>
      <c r="D1083" s="53" t="s">
        <v>1580</v>
      </c>
      <c r="E1083" s="53" t="s">
        <v>180</v>
      </c>
      <c r="F1083" s="53">
        <v>5</v>
      </c>
      <c r="G1083" s="54">
        <v>4.5</v>
      </c>
      <c r="H1083" s="54">
        <v>4.5</v>
      </c>
      <c r="I1083" s="54">
        <v>4.5</v>
      </c>
      <c r="J1083" s="54">
        <v>4.5</v>
      </c>
      <c r="K1083" s="54">
        <v>4.5</v>
      </c>
      <c r="L1083" s="54">
        <v>4.5</v>
      </c>
      <c r="M1083" s="54">
        <v>4.5</v>
      </c>
      <c r="N1083" s="54">
        <v>4.5</v>
      </c>
      <c r="O1083" s="54">
        <v>4.5</v>
      </c>
      <c r="P1083" s="54">
        <v>4.5</v>
      </c>
      <c r="Q1083" s="54">
        <v>17.78</v>
      </c>
      <c r="R1083" s="54"/>
    </row>
    <row r="1084" spans="1:18" ht="318.75">
      <c r="A1084" s="38">
        <f t="shared" si="144"/>
        <v>953</v>
      </c>
      <c r="B1084" s="111" t="s">
        <v>1581</v>
      </c>
      <c r="C1084" s="53" t="s">
        <v>1579</v>
      </c>
      <c r="D1084" s="38" t="s">
        <v>1582</v>
      </c>
      <c r="E1084" s="53" t="s">
        <v>180</v>
      </c>
      <c r="F1084" s="53">
        <v>5</v>
      </c>
      <c r="G1084" s="36">
        <v>1.2000960000000001</v>
      </c>
      <c r="H1084" s="36">
        <v>1.2000960000000001</v>
      </c>
      <c r="I1084" s="36">
        <v>1.2000960000000001</v>
      </c>
      <c r="J1084" s="36">
        <v>1.2000960000000001</v>
      </c>
      <c r="K1084" s="36">
        <v>1.2000960000000001</v>
      </c>
      <c r="L1084" s="36">
        <v>1.2000960000000001</v>
      </c>
      <c r="M1084" s="36">
        <v>1.2000960000000001</v>
      </c>
      <c r="N1084" s="36">
        <v>1.2000960000000001</v>
      </c>
      <c r="O1084" s="36">
        <v>1.2000960000000001</v>
      </c>
      <c r="P1084" s="36">
        <v>1.2000960000000001</v>
      </c>
      <c r="Q1084" s="36">
        <v>10</v>
      </c>
      <c r="R1084" s="54"/>
    </row>
    <row r="1085" spans="1:18" ht="114.75">
      <c r="A1085" s="38">
        <f t="shared" si="144"/>
        <v>954</v>
      </c>
      <c r="B1085" s="53" t="s">
        <v>1583</v>
      </c>
      <c r="C1085" s="53" t="s">
        <v>1584</v>
      </c>
      <c r="D1085" s="53" t="s">
        <v>1585</v>
      </c>
      <c r="E1085" s="53" t="s">
        <v>43</v>
      </c>
      <c r="F1085" s="53">
        <v>5</v>
      </c>
      <c r="G1085" s="54"/>
      <c r="H1085" s="54">
        <v>1.2</v>
      </c>
      <c r="I1085" s="54">
        <v>1.2</v>
      </c>
      <c r="J1085" s="54">
        <v>1.2</v>
      </c>
      <c r="K1085" s="54">
        <v>1.2</v>
      </c>
      <c r="L1085" s="54">
        <v>1.2</v>
      </c>
      <c r="M1085" s="54">
        <v>1.2</v>
      </c>
      <c r="N1085" s="54">
        <v>1.2</v>
      </c>
      <c r="O1085" s="54">
        <v>1.2</v>
      </c>
      <c r="P1085" s="54">
        <v>1.2</v>
      </c>
      <c r="Q1085" s="54">
        <v>0</v>
      </c>
      <c r="R1085" s="54"/>
    </row>
    <row r="1086" spans="1:18" ht="140.25">
      <c r="A1086" s="38">
        <f t="shared" si="144"/>
        <v>955</v>
      </c>
      <c r="B1086" s="52" t="s">
        <v>1586</v>
      </c>
      <c r="C1086" s="53" t="s">
        <v>1584</v>
      </c>
      <c r="D1086" s="53" t="s">
        <v>1587</v>
      </c>
      <c r="E1086" s="53" t="s">
        <v>43</v>
      </c>
      <c r="F1086" s="53">
        <v>5</v>
      </c>
      <c r="G1086" s="54"/>
      <c r="H1086" s="54">
        <v>0.85</v>
      </c>
      <c r="I1086" s="54">
        <v>0.85</v>
      </c>
      <c r="J1086" s="54">
        <v>0.85</v>
      </c>
      <c r="K1086" s="54">
        <v>0.85</v>
      </c>
      <c r="L1086" s="54">
        <v>0.85</v>
      </c>
      <c r="M1086" s="54">
        <v>0.85</v>
      </c>
      <c r="N1086" s="54">
        <v>0.85</v>
      </c>
      <c r="O1086" s="54">
        <v>0.85</v>
      </c>
      <c r="P1086" s="54">
        <v>0.85</v>
      </c>
      <c r="Q1086" s="54">
        <v>0</v>
      </c>
      <c r="R1086" s="54"/>
    </row>
    <row r="1087" spans="1:18" ht="102">
      <c r="A1087" s="38">
        <f t="shared" si="144"/>
        <v>956</v>
      </c>
      <c r="B1087" s="52" t="s">
        <v>1588</v>
      </c>
      <c r="C1087" s="53" t="s">
        <v>1584</v>
      </c>
      <c r="D1087" s="53" t="s">
        <v>1454</v>
      </c>
      <c r="E1087" s="53" t="s">
        <v>43</v>
      </c>
      <c r="F1087" s="53">
        <v>20</v>
      </c>
      <c r="G1087" s="36"/>
      <c r="H1087" s="54" t="s">
        <v>9</v>
      </c>
      <c r="I1087" s="36"/>
      <c r="J1087" s="54">
        <v>2.0499999999999998</v>
      </c>
      <c r="K1087" s="54">
        <v>2.0499999999999998</v>
      </c>
      <c r="L1087" s="54">
        <v>2.0499999999999998</v>
      </c>
      <c r="M1087" s="54">
        <v>2.0499999999999998</v>
      </c>
      <c r="N1087" s="54">
        <v>2.0499999999999998</v>
      </c>
      <c r="O1087" s="54">
        <v>2.0499999999999998</v>
      </c>
      <c r="P1087" s="54">
        <v>2.0499999999999998</v>
      </c>
      <c r="Q1087" s="54">
        <v>0</v>
      </c>
      <c r="R1087" s="54"/>
    </row>
    <row r="1088" spans="1:18" ht="102">
      <c r="A1088" s="38">
        <f t="shared" si="144"/>
        <v>957</v>
      </c>
      <c r="B1088" s="52" t="s">
        <v>1589</v>
      </c>
      <c r="C1088" s="53" t="s">
        <v>1584</v>
      </c>
      <c r="D1088" s="53" t="s">
        <v>1590</v>
      </c>
      <c r="E1088" s="53" t="s">
        <v>43</v>
      </c>
      <c r="F1088" s="53">
        <v>20</v>
      </c>
      <c r="G1088" s="36"/>
      <c r="H1088" s="54" t="s">
        <v>9</v>
      </c>
      <c r="I1088" s="36"/>
      <c r="J1088" s="54">
        <v>1.5</v>
      </c>
      <c r="K1088" s="54">
        <v>1.5</v>
      </c>
      <c r="L1088" s="54">
        <v>1.5</v>
      </c>
      <c r="M1088" s="54">
        <v>1.5</v>
      </c>
      <c r="N1088" s="54">
        <v>1.5</v>
      </c>
      <c r="O1088" s="54">
        <v>1.5</v>
      </c>
      <c r="P1088" s="54">
        <v>1.5</v>
      </c>
      <c r="Q1088" s="54">
        <v>0</v>
      </c>
      <c r="R1088" s="54"/>
    </row>
    <row r="1089" spans="1:18">
      <c r="A1089" s="38">
        <f t="shared" si="144"/>
        <v>958</v>
      </c>
      <c r="B1089" s="111" t="s">
        <v>1591</v>
      </c>
      <c r="C1089" s="53" t="s">
        <v>1584</v>
      </c>
      <c r="D1089" s="38" t="s">
        <v>1592</v>
      </c>
      <c r="E1089" s="53" t="s">
        <v>43</v>
      </c>
      <c r="F1089" s="53">
        <v>20</v>
      </c>
      <c r="G1089" s="36"/>
      <c r="H1089" s="54"/>
      <c r="I1089" s="54"/>
      <c r="J1089" s="36">
        <v>0.6</v>
      </c>
      <c r="K1089" s="36">
        <v>0.6</v>
      </c>
      <c r="L1089" s="36">
        <v>0.6</v>
      </c>
      <c r="M1089" s="36">
        <v>0.6</v>
      </c>
      <c r="N1089" s="36">
        <v>0.6</v>
      </c>
      <c r="O1089" s="36">
        <v>0.6</v>
      </c>
      <c r="P1089" s="36">
        <v>0.6</v>
      </c>
      <c r="Q1089" s="36">
        <v>5.5594999999999999</v>
      </c>
      <c r="R1089" s="54"/>
    </row>
    <row r="1090" spans="1:18" ht="76.5">
      <c r="A1090" s="38">
        <f t="shared" si="144"/>
        <v>959</v>
      </c>
      <c r="B1090" s="111" t="s">
        <v>1593</v>
      </c>
      <c r="C1090" s="53" t="s">
        <v>1584</v>
      </c>
      <c r="D1090" s="38" t="s">
        <v>1594</v>
      </c>
      <c r="E1090" s="53" t="s">
        <v>43</v>
      </c>
      <c r="F1090" s="53">
        <v>20</v>
      </c>
      <c r="G1090" s="36"/>
      <c r="H1090" s="54"/>
      <c r="I1090" s="54"/>
      <c r="J1090" s="36">
        <v>0.9</v>
      </c>
      <c r="K1090" s="36">
        <v>0.9</v>
      </c>
      <c r="L1090" s="36">
        <v>0.9</v>
      </c>
      <c r="M1090" s="36">
        <v>0.9</v>
      </c>
      <c r="N1090" s="36">
        <v>0.9</v>
      </c>
      <c r="O1090" s="36">
        <v>0.9</v>
      </c>
      <c r="P1090" s="36">
        <v>0.9</v>
      </c>
      <c r="Q1090" s="36">
        <v>1.9999999999999998</v>
      </c>
      <c r="R1090" s="54"/>
    </row>
    <row r="1091" spans="1:18" ht="25.5">
      <c r="A1091" s="38">
        <f t="shared" si="144"/>
        <v>960</v>
      </c>
      <c r="B1091" s="111" t="s">
        <v>1595</v>
      </c>
      <c r="C1091" s="53" t="s">
        <v>1584</v>
      </c>
      <c r="D1091" s="38" t="s">
        <v>1596</v>
      </c>
      <c r="E1091" s="53" t="s">
        <v>43</v>
      </c>
      <c r="F1091" s="53">
        <v>20</v>
      </c>
      <c r="G1091" s="36"/>
      <c r="H1091" s="54"/>
      <c r="I1091" s="54"/>
      <c r="J1091" s="36">
        <v>0.7</v>
      </c>
      <c r="K1091" s="36">
        <v>0.7</v>
      </c>
      <c r="L1091" s="36">
        <v>0.7</v>
      </c>
      <c r="M1091" s="36">
        <v>0.7</v>
      </c>
      <c r="N1091" s="36">
        <v>0.7</v>
      </c>
      <c r="O1091" s="36">
        <v>0.7</v>
      </c>
      <c r="P1091" s="36">
        <v>0.7</v>
      </c>
      <c r="Q1091" s="36">
        <v>0</v>
      </c>
      <c r="R1091" s="54"/>
    </row>
    <row r="1092" spans="1:18">
      <c r="A1092" s="38">
        <f t="shared" si="144"/>
        <v>961</v>
      </c>
      <c r="B1092" s="111" t="s">
        <v>1597</v>
      </c>
      <c r="C1092" s="53" t="s">
        <v>1584</v>
      </c>
      <c r="D1092" s="38" t="s">
        <v>1598</v>
      </c>
      <c r="E1092" s="53" t="s">
        <v>43</v>
      </c>
      <c r="F1092" s="53">
        <v>20</v>
      </c>
      <c r="G1092" s="36"/>
      <c r="H1092" s="54"/>
      <c r="I1092" s="54"/>
      <c r="J1092" s="36">
        <v>0.8</v>
      </c>
      <c r="K1092" s="36">
        <v>0.8</v>
      </c>
      <c r="L1092" s="36">
        <v>0.8</v>
      </c>
      <c r="M1092" s="36">
        <v>0.8</v>
      </c>
      <c r="N1092" s="36">
        <v>0.8</v>
      </c>
      <c r="O1092" s="36">
        <v>0.8</v>
      </c>
      <c r="P1092" s="36">
        <v>0.8</v>
      </c>
      <c r="Q1092" s="36">
        <v>9.3750000000000107</v>
      </c>
      <c r="R1092" s="54"/>
    </row>
    <row r="1093" spans="1:18">
      <c r="A1093" s="38">
        <f t="shared" si="144"/>
        <v>962</v>
      </c>
      <c r="B1093" s="111" t="s">
        <v>1599</v>
      </c>
      <c r="C1093" s="38" t="s">
        <v>1600</v>
      </c>
      <c r="D1093" s="38" t="s">
        <v>1601</v>
      </c>
      <c r="E1093" s="53" t="s">
        <v>43</v>
      </c>
      <c r="F1093" s="53">
        <v>20</v>
      </c>
      <c r="G1093" s="36"/>
      <c r="H1093" s="54"/>
      <c r="I1093" s="54"/>
      <c r="J1093" s="36">
        <v>0.5</v>
      </c>
      <c r="K1093" s="36">
        <v>0.5</v>
      </c>
      <c r="L1093" s="36">
        <v>0.5</v>
      </c>
      <c r="M1093" s="36">
        <v>0.5</v>
      </c>
      <c r="N1093" s="36">
        <v>0.5</v>
      </c>
      <c r="O1093" s="36">
        <v>0.5</v>
      </c>
      <c r="P1093" s="36">
        <v>0.5</v>
      </c>
      <c r="Q1093" s="36">
        <v>0</v>
      </c>
      <c r="R1093" s="54"/>
    </row>
    <row r="1094" spans="1:18">
      <c r="A1094" s="38">
        <f t="shared" si="144"/>
        <v>963</v>
      </c>
      <c r="B1094" s="111" t="s">
        <v>1602</v>
      </c>
      <c r="C1094" s="38" t="s">
        <v>1600</v>
      </c>
      <c r="D1094" s="38" t="s">
        <v>1603</v>
      </c>
      <c r="E1094" s="53" t="s">
        <v>43</v>
      </c>
      <c r="F1094" s="53">
        <v>20</v>
      </c>
      <c r="G1094" s="36"/>
      <c r="H1094" s="54"/>
      <c r="I1094" s="54"/>
      <c r="J1094" s="36">
        <v>0.64800000000000002</v>
      </c>
      <c r="K1094" s="36">
        <v>0.64800000000000002</v>
      </c>
      <c r="L1094" s="36">
        <v>0.64800000000000002</v>
      </c>
      <c r="M1094" s="36">
        <v>0.64800000000000002</v>
      </c>
      <c r="N1094" s="36">
        <v>0.64800000000000002</v>
      </c>
      <c r="O1094" s="36">
        <v>0.64800000000000002</v>
      </c>
      <c r="P1094" s="36">
        <v>0.64800000000000002</v>
      </c>
      <c r="Q1094" s="36">
        <v>0</v>
      </c>
      <c r="R1094" s="54"/>
    </row>
    <row r="1095" spans="1:18" ht="178.5">
      <c r="A1095" s="38">
        <f t="shared" si="144"/>
        <v>964</v>
      </c>
      <c r="B1095" s="111" t="s">
        <v>1604</v>
      </c>
      <c r="C1095" s="38" t="s">
        <v>1600</v>
      </c>
      <c r="D1095" s="38" t="s">
        <v>1605</v>
      </c>
      <c r="E1095" s="53" t="s">
        <v>43</v>
      </c>
      <c r="F1095" s="53">
        <v>20</v>
      </c>
      <c r="G1095" s="36"/>
      <c r="H1095" s="54"/>
      <c r="I1095" s="54"/>
      <c r="J1095" s="36">
        <v>1.2</v>
      </c>
      <c r="K1095" s="36">
        <v>1.2</v>
      </c>
      <c r="L1095" s="36">
        <v>1.2</v>
      </c>
      <c r="M1095" s="36">
        <v>1.2</v>
      </c>
      <c r="N1095" s="36">
        <v>1.2</v>
      </c>
      <c r="O1095" s="36">
        <v>1.2</v>
      </c>
      <c r="P1095" s="36">
        <v>1.2</v>
      </c>
      <c r="Q1095" s="36">
        <v>11.441666666666668</v>
      </c>
      <c r="R1095" s="54"/>
    </row>
    <row r="1096" spans="1:18">
      <c r="A1096" s="38">
        <f t="shared" si="144"/>
        <v>965</v>
      </c>
      <c r="B1096" s="111" t="s">
        <v>1606</v>
      </c>
      <c r="C1096" s="38" t="s">
        <v>1600</v>
      </c>
      <c r="D1096" s="38" t="s">
        <v>222</v>
      </c>
      <c r="E1096" s="53" t="s">
        <v>43</v>
      </c>
      <c r="F1096" s="53">
        <v>20</v>
      </c>
      <c r="G1096" s="36"/>
      <c r="H1096" s="54"/>
      <c r="I1096" s="54"/>
      <c r="J1096" s="36">
        <v>0.5</v>
      </c>
      <c r="K1096" s="36">
        <v>0.5</v>
      </c>
      <c r="L1096" s="36">
        <v>0.5</v>
      </c>
      <c r="M1096" s="36">
        <v>0.5</v>
      </c>
      <c r="N1096" s="36">
        <v>0.5</v>
      </c>
      <c r="O1096" s="36">
        <v>0.5</v>
      </c>
      <c r="P1096" s="36">
        <v>0.5</v>
      </c>
      <c r="Q1096" s="36">
        <v>0</v>
      </c>
      <c r="R1096" s="54"/>
    </row>
    <row r="1097" spans="1:18">
      <c r="A1097" s="38">
        <f t="shared" si="144"/>
        <v>966</v>
      </c>
      <c r="B1097" s="111" t="s">
        <v>1599</v>
      </c>
      <c r="C1097" s="38" t="s">
        <v>1600</v>
      </c>
      <c r="D1097" s="38" t="s">
        <v>1607</v>
      </c>
      <c r="E1097" s="53" t="s">
        <v>43</v>
      </c>
      <c r="F1097" s="53">
        <v>20</v>
      </c>
      <c r="G1097" s="36"/>
      <c r="H1097" s="54"/>
      <c r="I1097" s="54"/>
      <c r="J1097" s="36">
        <v>0.8</v>
      </c>
      <c r="K1097" s="36">
        <v>0.8</v>
      </c>
      <c r="L1097" s="36">
        <v>0.8</v>
      </c>
      <c r="M1097" s="36">
        <v>0.8</v>
      </c>
      <c r="N1097" s="36">
        <v>0.8</v>
      </c>
      <c r="O1097" s="36">
        <v>0.8</v>
      </c>
      <c r="P1097" s="36">
        <v>0.8</v>
      </c>
      <c r="Q1097" s="36">
        <v>0</v>
      </c>
      <c r="R1097" s="54"/>
    </row>
    <row r="1098" spans="1:18">
      <c r="A1098" s="38">
        <f t="shared" si="144"/>
        <v>967</v>
      </c>
      <c r="B1098" s="111" t="s">
        <v>564</v>
      </c>
      <c r="C1098" s="38" t="s">
        <v>1600</v>
      </c>
      <c r="D1098" s="38" t="s">
        <v>1608</v>
      </c>
      <c r="E1098" s="53" t="s">
        <v>43</v>
      </c>
      <c r="F1098" s="53">
        <v>20</v>
      </c>
      <c r="G1098" s="36"/>
      <c r="H1098" s="54"/>
      <c r="I1098" s="54"/>
      <c r="J1098" s="36">
        <v>0.7</v>
      </c>
      <c r="K1098" s="36">
        <v>0.7</v>
      </c>
      <c r="L1098" s="36">
        <v>0.7</v>
      </c>
      <c r="M1098" s="36">
        <v>0.7</v>
      </c>
      <c r="N1098" s="36">
        <v>0.7</v>
      </c>
      <c r="O1098" s="36">
        <v>0.7</v>
      </c>
      <c r="P1098" s="36">
        <v>0.7</v>
      </c>
      <c r="Q1098" s="36">
        <v>0</v>
      </c>
      <c r="R1098" s="54"/>
    </row>
    <row r="1099" spans="1:18" ht="216.75">
      <c r="A1099" s="38">
        <f t="shared" si="144"/>
        <v>968</v>
      </c>
      <c r="B1099" s="111" t="s">
        <v>1609</v>
      </c>
      <c r="C1099" s="38" t="s">
        <v>1600</v>
      </c>
      <c r="D1099" s="38" t="s">
        <v>1610</v>
      </c>
      <c r="E1099" s="53" t="s">
        <v>43</v>
      </c>
      <c r="F1099" s="53">
        <v>20</v>
      </c>
      <c r="G1099" s="36"/>
      <c r="H1099" s="54"/>
      <c r="I1099" s="54"/>
      <c r="J1099" s="36">
        <v>2.2000000000000002</v>
      </c>
      <c r="K1099" s="36">
        <v>2.2000000000000002</v>
      </c>
      <c r="L1099" s="36">
        <v>2.2000000000000002</v>
      </c>
      <c r="M1099" s="36">
        <v>2.2000000000000002</v>
      </c>
      <c r="N1099" s="36">
        <v>2.2000000000000002</v>
      </c>
      <c r="O1099" s="36">
        <v>2.2000000000000002</v>
      </c>
      <c r="P1099" s="36">
        <v>2.2000000000000002</v>
      </c>
      <c r="Q1099" s="36">
        <v>6.0954545454545448</v>
      </c>
      <c r="R1099" s="54"/>
    </row>
    <row r="1100" spans="1:18" ht="51">
      <c r="A1100" s="38">
        <f t="shared" si="144"/>
        <v>969</v>
      </c>
      <c r="B1100" s="111" t="s">
        <v>1611</v>
      </c>
      <c r="C1100" s="38" t="s">
        <v>1600</v>
      </c>
      <c r="D1100" s="38" t="s">
        <v>1612</v>
      </c>
      <c r="E1100" s="53" t="s">
        <v>43</v>
      </c>
      <c r="F1100" s="53">
        <v>20</v>
      </c>
      <c r="G1100" s="36"/>
      <c r="H1100" s="54"/>
      <c r="I1100" s="54"/>
      <c r="J1100" s="36">
        <v>0.7</v>
      </c>
      <c r="K1100" s="36">
        <v>0.7</v>
      </c>
      <c r="L1100" s="36">
        <v>0.7</v>
      </c>
      <c r="M1100" s="36">
        <v>0.7</v>
      </c>
      <c r="N1100" s="36">
        <v>0.7</v>
      </c>
      <c r="O1100" s="36">
        <v>0.7</v>
      </c>
      <c r="P1100" s="36">
        <v>0.7</v>
      </c>
      <c r="Q1100" s="36">
        <v>0</v>
      </c>
      <c r="R1100" s="54"/>
    </row>
    <row r="1101" spans="1:18" ht="63.75">
      <c r="A1101" s="38">
        <f t="shared" si="144"/>
        <v>970</v>
      </c>
      <c r="B1101" s="52" t="s">
        <v>1613</v>
      </c>
      <c r="C1101" s="53" t="s">
        <v>1614</v>
      </c>
      <c r="D1101" s="53" t="s">
        <v>1615</v>
      </c>
      <c r="E1101" s="53" t="s">
        <v>43</v>
      </c>
      <c r="F1101" s="53">
        <v>20</v>
      </c>
      <c r="G1101" s="36"/>
      <c r="H1101" s="54"/>
      <c r="I1101" s="54"/>
      <c r="J1101" s="54">
        <v>1.05</v>
      </c>
      <c r="K1101" s="54">
        <v>1.05</v>
      </c>
      <c r="L1101" s="54">
        <v>1.05</v>
      </c>
      <c r="M1101" s="54">
        <v>1.05</v>
      </c>
      <c r="N1101" s="54">
        <v>1.05</v>
      </c>
      <c r="O1101" s="54">
        <v>1.05</v>
      </c>
      <c r="P1101" s="54">
        <v>1.05</v>
      </c>
      <c r="Q1101" s="54">
        <v>63.92</v>
      </c>
      <c r="R1101" s="54"/>
    </row>
    <row r="1102" spans="1:18" ht="140.25">
      <c r="A1102" s="38">
        <f t="shared" si="144"/>
        <v>971</v>
      </c>
      <c r="B1102" s="52" t="s">
        <v>1616</v>
      </c>
      <c r="C1102" s="53" t="s">
        <v>1614</v>
      </c>
      <c r="D1102" s="53" t="s">
        <v>1617</v>
      </c>
      <c r="E1102" s="53" t="s">
        <v>43</v>
      </c>
      <c r="F1102" s="53">
        <v>20</v>
      </c>
      <c r="G1102" s="36"/>
      <c r="H1102" s="54" t="s">
        <v>9</v>
      </c>
      <c r="I1102" s="54" t="s">
        <v>9</v>
      </c>
      <c r="J1102" s="54">
        <v>4</v>
      </c>
      <c r="K1102" s="54">
        <v>4</v>
      </c>
      <c r="L1102" s="54">
        <v>4</v>
      </c>
      <c r="M1102" s="54">
        <v>4</v>
      </c>
      <c r="N1102" s="54">
        <v>4</v>
      </c>
      <c r="O1102" s="54">
        <v>4</v>
      </c>
      <c r="P1102" s="54">
        <v>4</v>
      </c>
      <c r="Q1102" s="54">
        <v>0</v>
      </c>
      <c r="R1102" s="54"/>
    </row>
    <row r="1103" spans="1:18" ht="25.5">
      <c r="A1103" s="38">
        <f t="shared" si="144"/>
        <v>972</v>
      </c>
      <c r="B1103" s="52" t="s">
        <v>1618</v>
      </c>
      <c r="C1103" s="53" t="s">
        <v>1614</v>
      </c>
      <c r="D1103" s="53" t="s">
        <v>1590</v>
      </c>
      <c r="E1103" s="53" t="s">
        <v>43</v>
      </c>
      <c r="F1103" s="53">
        <v>20</v>
      </c>
      <c r="G1103" s="36"/>
      <c r="H1103" s="54"/>
      <c r="I1103" s="54"/>
      <c r="J1103" s="54">
        <v>0.12</v>
      </c>
      <c r="K1103" s="54">
        <v>0.12</v>
      </c>
      <c r="L1103" s="54">
        <v>0.12</v>
      </c>
      <c r="M1103" s="54">
        <v>0.12</v>
      </c>
      <c r="N1103" s="54">
        <v>0.12</v>
      </c>
      <c r="O1103" s="54">
        <v>0.12</v>
      </c>
      <c r="P1103" s="54">
        <v>0.12</v>
      </c>
      <c r="Q1103" s="54">
        <v>0</v>
      </c>
      <c r="R1103" s="54"/>
    </row>
    <row r="1104" spans="1:18" ht="51">
      <c r="A1104" s="38">
        <f t="shared" si="144"/>
        <v>973</v>
      </c>
      <c r="B1104" s="52" t="s">
        <v>1619</v>
      </c>
      <c r="C1104" s="53" t="s">
        <v>1614</v>
      </c>
      <c r="D1104" s="53" t="s">
        <v>1454</v>
      </c>
      <c r="E1104" s="53" t="s">
        <v>43</v>
      </c>
      <c r="F1104" s="53">
        <v>20</v>
      </c>
      <c r="G1104" s="36"/>
      <c r="H1104" s="54"/>
      <c r="I1104" s="54"/>
      <c r="J1104" s="54">
        <v>0.65</v>
      </c>
      <c r="K1104" s="54">
        <v>0.65</v>
      </c>
      <c r="L1104" s="54">
        <v>0.65</v>
      </c>
      <c r="M1104" s="54">
        <v>0.65</v>
      </c>
      <c r="N1104" s="54">
        <v>0.65</v>
      </c>
      <c r="O1104" s="54">
        <v>0.65</v>
      </c>
      <c r="P1104" s="54">
        <v>0.65</v>
      </c>
      <c r="Q1104" s="54">
        <v>0</v>
      </c>
      <c r="R1104" s="54"/>
    </row>
    <row r="1105" spans="1:18" ht="409.5">
      <c r="A1105" s="38">
        <f t="shared" si="144"/>
        <v>974</v>
      </c>
      <c r="B1105" s="111" t="s">
        <v>1620</v>
      </c>
      <c r="C1105" s="53" t="s">
        <v>1621</v>
      </c>
      <c r="D1105" s="216" t="s">
        <v>247</v>
      </c>
      <c r="E1105" s="53" t="s">
        <v>180</v>
      </c>
      <c r="F1105" s="53">
        <v>5</v>
      </c>
      <c r="G1105" s="36">
        <v>1.3</v>
      </c>
      <c r="H1105" s="36">
        <v>1.3</v>
      </c>
      <c r="I1105" s="36">
        <v>1.3</v>
      </c>
      <c r="J1105" s="36">
        <v>1.3</v>
      </c>
      <c r="K1105" s="36">
        <v>1.3</v>
      </c>
      <c r="L1105" s="36">
        <v>1.3</v>
      </c>
      <c r="M1105" s="36">
        <v>1.3</v>
      </c>
      <c r="N1105" s="36">
        <v>1.3</v>
      </c>
      <c r="O1105" s="36">
        <v>1.3</v>
      </c>
      <c r="P1105" s="36">
        <v>1.3</v>
      </c>
      <c r="Q1105" s="36">
        <v>13.89</v>
      </c>
      <c r="R1105" s="54"/>
    </row>
    <row r="1106" spans="1:18" ht="229.5">
      <c r="A1106" s="38">
        <f t="shared" si="144"/>
        <v>975</v>
      </c>
      <c r="B1106" s="111" t="s">
        <v>1622</v>
      </c>
      <c r="C1106" s="53" t="s">
        <v>1621</v>
      </c>
      <c r="D1106" s="216" t="s">
        <v>1623</v>
      </c>
      <c r="E1106" s="53" t="s">
        <v>180</v>
      </c>
      <c r="F1106" s="53">
        <v>5</v>
      </c>
      <c r="G1106" s="36">
        <v>1.2</v>
      </c>
      <c r="H1106" s="36">
        <v>1.2</v>
      </c>
      <c r="I1106" s="36">
        <v>1.2</v>
      </c>
      <c r="J1106" s="36">
        <v>1.2</v>
      </c>
      <c r="K1106" s="36">
        <v>1.2</v>
      </c>
      <c r="L1106" s="36">
        <v>1.2</v>
      </c>
      <c r="M1106" s="36">
        <v>1.2</v>
      </c>
      <c r="N1106" s="36">
        <v>1.2</v>
      </c>
      <c r="O1106" s="36">
        <v>1.2</v>
      </c>
      <c r="P1106" s="36">
        <v>1.2</v>
      </c>
      <c r="Q1106" s="36">
        <v>0</v>
      </c>
      <c r="R1106" s="54"/>
    </row>
    <row r="1107" spans="1:18" ht="409.5">
      <c r="A1107" s="38">
        <f t="shared" si="144"/>
        <v>976</v>
      </c>
      <c r="B1107" s="111" t="s">
        <v>1624</v>
      </c>
      <c r="C1107" s="53" t="s">
        <v>1621</v>
      </c>
      <c r="D1107" s="216" t="s">
        <v>1625</v>
      </c>
      <c r="E1107" s="53" t="s">
        <v>180</v>
      </c>
      <c r="F1107" s="53">
        <v>5</v>
      </c>
      <c r="G1107" s="36">
        <v>1.1499999999999999</v>
      </c>
      <c r="H1107" s="36">
        <v>1.1499999999999999</v>
      </c>
      <c r="I1107" s="36">
        <v>1.1499999999999999</v>
      </c>
      <c r="J1107" s="36">
        <v>1.1499999999999999</v>
      </c>
      <c r="K1107" s="36">
        <v>1.1499999999999999</v>
      </c>
      <c r="L1107" s="36">
        <v>1.1499999999999999</v>
      </c>
      <c r="M1107" s="36">
        <v>1.1499999999999999</v>
      </c>
      <c r="N1107" s="36">
        <v>1.1499999999999999</v>
      </c>
      <c r="O1107" s="36">
        <v>1.1499999999999999</v>
      </c>
      <c r="P1107" s="36">
        <v>1.1499999999999999</v>
      </c>
      <c r="Q1107" s="36">
        <v>7.8</v>
      </c>
      <c r="R1107" s="54"/>
    </row>
    <row r="1108" spans="1:18" ht="89.25">
      <c r="A1108" s="38">
        <f t="shared" si="144"/>
        <v>977</v>
      </c>
      <c r="B1108" s="52" t="s">
        <v>1626</v>
      </c>
      <c r="C1108" s="95" t="s">
        <v>1627</v>
      </c>
      <c r="D1108" s="53" t="s">
        <v>1628</v>
      </c>
      <c r="E1108" s="53" t="s">
        <v>43</v>
      </c>
      <c r="F1108" s="53">
        <v>5</v>
      </c>
      <c r="G1108" s="54">
        <v>1.25</v>
      </c>
      <c r="H1108" s="54">
        <v>1.25</v>
      </c>
      <c r="I1108" s="54">
        <v>1.25</v>
      </c>
      <c r="J1108" s="54">
        <v>1.25</v>
      </c>
      <c r="K1108" s="54">
        <v>1.25</v>
      </c>
      <c r="L1108" s="54">
        <v>1.25</v>
      </c>
      <c r="M1108" s="54">
        <v>1.25</v>
      </c>
      <c r="N1108" s="54">
        <v>1.25</v>
      </c>
      <c r="O1108" s="54">
        <v>1.25</v>
      </c>
      <c r="P1108" s="54">
        <v>1.25</v>
      </c>
      <c r="Q1108" s="54">
        <v>7.51</v>
      </c>
      <c r="R1108" s="218" t="s">
        <v>1629</v>
      </c>
    </row>
    <row r="1109" spans="1:18" ht="178.5">
      <c r="A1109" s="38">
        <f t="shared" si="144"/>
        <v>978</v>
      </c>
      <c r="B1109" s="52" t="s">
        <v>1630</v>
      </c>
      <c r="C1109" s="95" t="s">
        <v>1627</v>
      </c>
      <c r="D1109" s="53" t="s">
        <v>1631</v>
      </c>
      <c r="E1109" s="53" t="s">
        <v>43</v>
      </c>
      <c r="F1109" s="53">
        <v>5</v>
      </c>
      <c r="G1109" s="54">
        <v>2.5</v>
      </c>
      <c r="H1109" s="54">
        <v>2.5</v>
      </c>
      <c r="I1109" s="54">
        <v>2.5</v>
      </c>
      <c r="J1109" s="54">
        <v>2.5</v>
      </c>
      <c r="K1109" s="54">
        <v>2.5</v>
      </c>
      <c r="L1109" s="54">
        <v>2.5</v>
      </c>
      <c r="M1109" s="54">
        <v>2.5</v>
      </c>
      <c r="N1109" s="54">
        <v>2.5</v>
      </c>
      <c r="O1109" s="54">
        <v>2.5</v>
      </c>
      <c r="P1109" s="54">
        <v>2.5</v>
      </c>
      <c r="Q1109" s="54">
        <v>6.24</v>
      </c>
      <c r="R1109" s="218" t="s">
        <v>1629</v>
      </c>
    </row>
    <row r="1110" spans="1:18" ht="51">
      <c r="A1110" s="38">
        <f t="shared" si="144"/>
        <v>979</v>
      </c>
      <c r="B1110" s="52" t="s">
        <v>1632</v>
      </c>
      <c r="C1110" s="95" t="s">
        <v>1627</v>
      </c>
      <c r="D1110" s="53" t="s">
        <v>1633</v>
      </c>
      <c r="E1110" s="53" t="s">
        <v>43</v>
      </c>
      <c r="F1110" s="53">
        <v>5</v>
      </c>
      <c r="G1110" s="54">
        <v>0.6</v>
      </c>
      <c r="H1110" s="54">
        <v>0.6</v>
      </c>
      <c r="I1110" s="54">
        <v>0.6</v>
      </c>
      <c r="J1110" s="54">
        <v>0.6</v>
      </c>
      <c r="K1110" s="54">
        <v>0.6</v>
      </c>
      <c r="L1110" s="54">
        <v>0.6</v>
      </c>
      <c r="M1110" s="54">
        <v>0.6</v>
      </c>
      <c r="N1110" s="54">
        <v>0.6</v>
      </c>
      <c r="O1110" s="54">
        <v>0.6</v>
      </c>
      <c r="P1110" s="54">
        <v>0.6</v>
      </c>
      <c r="Q1110" s="54">
        <v>0</v>
      </c>
      <c r="R1110" s="218" t="s">
        <v>1629</v>
      </c>
    </row>
    <row r="1111" spans="1:18" ht="38.25">
      <c r="A1111" s="38">
        <f t="shared" si="144"/>
        <v>980</v>
      </c>
      <c r="B1111" s="52" t="s">
        <v>1634</v>
      </c>
      <c r="C1111" s="95" t="s">
        <v>1627</v>
      </c>
      <c r="D1111" s="53" t="s">
        <v>1635</v>
      </c>
      <c r="E1111" s="53" t="s">
        <v>43</v>
      </c>
      <c r="F1111" s="53">
        <v>5</v>
      </c>
      <c r="G1111" s="54">
        <v>0.5</v>
      </c>
      <c r="H1111" s="54">
        <v>0.5</v>
      </c>
      <c r="I1111" s="54">
        <v>0.5</v>
      </c>
      <c r="J1111" s="54">
        <v>0.5</v>
      </c>
      <c r="K1111" s="54">
        <v>0.5</v>
      </c>
      <c r="L1111" s="54">
        <v>0.5</v>
      </c>
      <c r="M1111" s="54">
        <v>0.5</v>
      </c>
      <c r="N1111" s="54">
        <v>0.5</v>
      </c>
      <c r="O1111" s="54">
        <v>0.5</v>
      </c>
      <c r="P1111" s="54">
        <v>0.5</v>
      </c>
      <c r="Q1111" s="54">
        <v>0</v>
      </c>
      <c r="R1111" s="218" t="s">
        <v>1629</v>
      </c>
    </row>
    <row r="1112" spans="1:18" ht="25.5">
      <c r="A1112" s="38">
        <f t="shared" si="144"/>
        <v>981</v>
      </c>
      <c r="B1112" s="52" t="s">
        <v>1636</v>
      </c>
      <c r="C1112" s="95" t="s">
        <v>1627</v>
      </c>
      <c r="D1112" s="53" t="s">
        <v>1637</v>
      </c>
      <c r="E1112" s="53" t="s">
        <v>43</v>
      </c>
      <c r="F1112" s="53">
        <v>5</v>
      </c>
      <c r="G1112" s="54">
        <v>2.4</v>
      </c>
      <c r="H1112" s="54">
        <v>2.4</v>
      </c>
      <c r="I1112" s="54">
        <v>2.4</v>
      </c>
      <c r="J1112" s="54">
        <v>2.4</v>
      </c>
      <c r="K1112" s="54">
        <v>2.4</v>
      </c>
      <c r="L1112" s="54">
        <v>2.4</v>
      </c>
      <c r="M1112" s="54">
        <v>2.4</v>
      </c>
      <c r="N1112" s="54">
        <v>2.4</v>
      </c>
      <c r="O1112" s="54">
        <v>2.4</v>
      </c>
      <c r="P1112" s="54">
        <v>2.4</v>
      </c>
      <c r="Q1112" s="54">
        <v>40.32</v>
      </c>
      <c r="R1112" s="218" t="s">
        <v>1629</v>
      </c>
    </row>
    <row r="1113" spans="1:18" ht="25.5">
      <c r="A1113" s="38">
        <f t="shared" si="144"/>
        <v>982</v>
      </c>
      <c r="B1113" s="52" t="s">
        <v>1638</v>
      </c>
      <c r="C1113" s="95" t="s">
        <v>1627</v>
      </c>
      <c r="D1113" s="219" t="s">
        <v>1639</v>
      </c>
      <c r="E1113" s="53" t="s">
        <v>43</v>
      </c>
      <c r="F1113" s="53">
        <v>5</v>
      </c>
      <c r="G1113" s="220">
        <v>0.35</v>
      </c>
      <c r="H1113" s="220">
        <v>0.35</v>
      </c>
      <c r="I1113" s="220">
        <v>0.35</v>
      </c>
      <c r="J1113" s="220">
        <v>0.35</v>
      </c>
      <c r="K1113" s="220">
        <v>0.35</v>
      </c>
      <c r="L1113" s="220">
        <v>0.35</v>
      </c>
      <c r="M1113" s="220">
        <v>0.35</v>
      </c>
      <c r="N1113" s="220">
        <v>0.35</v>
      </c>
      <c r="O1113" s="220">
        <v>0.35</v>
      </c>
      <c r="P1113" s="220">
        <v>0.35</v>
      </c>
      <c r="Q1113" s="220">
        <v>0</v>
      </c>
      <c r="R1113" s="218" t="s">
        <v>1629</v>
      </c>
    </row>
    <row r="1114" spans="1:18" ht="25.5">
      <c r="A1114" s="38">
        <f t="shared" si="144"/>
        <v>983</v>
      </c>
      <c r="B1114" s="52" t="s">
        <v>1640</v>
      </c>
      <c r="C1114" s="95" t="s">
        <v>1627</v>
      </c>
      <c r="D1114" s="219" t="s">
        <v>1641</v>
      </c>
      <c r="E1114" s="53" t="s">
        <v>43</v>
      </c>
      <c r="F1114" s="53">
        <v>5</v>
      </c>
      <c r="G1114" s="220">
        <v>1</v>
      </c>
      <c r="H1114" s="220">
        <v>1</v>
      </c>
      <c r="I1114" s="220">
        <v>1</v>
      </c>
      <c r="J1114" s="220">
        <v>1</v>
      </c>
      <c r="K1114" s="220">
        <v>1</v>
      </c>
      <c r="L1114" s="220">
        <v>1</v>
      </c>
      <c r="M1114" s="220">
        <v>1</v>
      </c>
      <c r="N1114" s="220">
        <v>1</v>
      </c>
      <c r="O1114" s="220">
        <v>1</v>
      </c>
      <c r="P1114" s="220">
        <v>1</v>
      </c>
      <c r="Q1114" s="220">
        <v>0</v>
      </c>
      <c r="R1114" s="218" t="s">
        <v>1629</v>
      </c>
    </row>
    <row r="1115" spans="1:18" ht="127.5">
      <c r="A1115" s="38">
        <f t="shared" si="144"/>
        <v>984</v>
      </c>
      <c r="B1115" s="52" t="s">
        <v>1642</v>
      </c>
      <c r="C1115" s="95" t="s">
        <v>1627</v>
      </c>
      <c r="D1115" s="219" t="s">
        <v>1643</v>
      </c>
      <c r="E1115" s="53" t="s">
        <v>43</v>
      </c>
      <c r="F1115" s="53">
        <v>5</v>
      </c>
      <c r="G1115" s="220">
        <v>0.5</v>
      </c>
      <c r="H1115" s="220">
        <v>0.5</v>
      </c>
      <c r="I1115" s="220">
        <v>0.5</v>
      </c>
      <c r="J1115" s="220">
        <v>0.5</v>
      </c>
      <c r="K1115" s="220">
        <v>0.5</v>
      </c>
      <c r="L1115" s="220">
        <v>0.5</v>
      </c>
      <c r="M1115" s="220">
        <v>0.5</v>
      </c>
      <c r="N1115" s="220">
        <v>0.5</v>
      </c>
      <c r="O1115" s="220">
        <v>0.5</v>
      </c>
      <c r="P1115" s="220">
        <v>0.5</v>
      </c>
      <c r="Q1115" s="220">
        <v>0</v>
      </c>
      <c r="R1115" s="218" t="s">
        <v>1629</v>
      </c>
    </row>
    <row r="1116" spans="1:18" ht="25.5">
      <c r="A1116" s="38">
        <f t="shared" si="144"/>
        <v>985</v>
      </c>
      <c r="B1116" s="52" t="s">
        <v>1644</v>
      </c>
      <c r="C1116" s="95" t="s">
        <v>1627</v>
      </c>
      <c r="D1116" s="53" t="s">
        <v>1645</v>
      </c>
      <c r="E1116" s="53" t="s">
        <v>43</v>
      </c>
      <c r="F1116" s="53">
        <v>5</v>
      </c>
      <c r="G1116" s="54">
        <v>0.7</v>
      </c>
      <c r="H1116" s="54">
        <v>0.7</v>
      </c>
      <c r="I1116" s="54">
        <v>0.7</v>
      </c>
      <c r="J1116" s="54">
        <v>0.7</v>
      </c>
      <c r="K1116" s="54">
        <v>0.7</v>
      </c>
      <c r="L1116" s="54">
        <v>0.7</v>
      </c>
      <c r="M1116" s="54">
        <v>0.7</v>
      </c>
      <c r="N1116" s="54">
        <v>0.7</v>
      </c>
      <c r="O1116" s="54">
        <v>0.7</v>
      </c>
      <c r="P1116" s="54">
        <v>0.7</v>
      </c>
      <c r="Q1116" s="54">
        <v>0</v>
      </c>
      <c r="R1116" s="218" t="s">
        <v>1629</v>
      </c>
    </row>
    <row r="1117" spans="1:18" ht="25.5">
      <c r="A1117" s="38">
        <f t="shared" si="144"/>
        <v>986</v>
      </c>
      <c r="B1117" s="52" t="s">
        <v>1644</v>
      </c>
      <c r="C1117" s="95" t="s">
        <v>1627</v>
      </c>
      <c r="D1117" s="53" t="s">
        <v>1646</v>
      </c>
      <c r="E1117" s="53" t="s">
        <v>43</v>
      </c>
      <c r="F1117" s="53">
        <v>5</v>
      </c>
      <c r="G1117" s="54">
        <v>0.6</v>
      </c>
      <c r="H1117" s="54">
        <v>0.6</v>
      </c>
      <c r="I1117" s="54">
        <v>0.6</v>
      </c>
      <c r="J1117" s="54">
        <v>0.6</v>
      </c>
      <c r="K1117" s="54">
        <v>0.6</v>
      </c>
      <c r="L1117" s="54">
        <v>0.6</v>
      </c>
      <c r="M1117" s="54">
        <v>0.6</v>
      </c>
      <c r="N1117" s="54">
        <v>0.6</v>
      </c>
      <c r="O1117" s="54">
        <v>0.6</v>
      </c>
      <c r="P1117" s="54">
        <v>0.6</v>
      </c>
      <c r="Q1117" s="54">
        <v>0</v>
      </c>
      <c r="R1117" s="218" t="s">
        <v>1629</v>
      </c>
    </row>
    <row r="1118" spans="1:18" ht="38.25">
      <c r="A1118" s="38">
        <f t="shared" si="144"/>
        <v>987</v>
      </c>
      <c r="B1118" s="111" t="s">
        <v>1647</v>
      </c>
      <c r="C1118" s="221" t="s">
        <v>1627</v>
      </c>
      <c r="D1118" s="36" t="s">
        <v>305</v>
      </c>
      <c r="E1118" s="53" t="s">
        <v>43</v>
      </c>
      <c r="F1118" s="53">
        <v>5</v>
      </c>
      <c r="G1118" s="54">
        <v>3.2</v>
      </c>
      <c r="H1118" s="54">
        <v>3.2</v>
      </c>
      <c r="I1118" s="54">
        <v>3.2</v>
      </c>
      <c r="J1118" s="54">
        <v>3.2</v>
      </c>
      <c r="K1118" s="54">
        <v>3.2</v>
      </c>
      <c r="L1118" s="54">
        <v>3.2</v>
      </c>
      <c r="M1118" s="54">
        <v>3.2</v>
      </c>
      <c r="N1118" s="54">
        <v>3.2</v>
      </c>
      <c r="O1118" s="54">
        <v>3.2</v>
      </c>
      <c r="P1118" s="54">
        <v>3.2</v>
      </c>
      <c r="Q1118" s="54">
        <v>0</v>
      </c>
      <c r="R1118" s="218" t="s">
        <v>1629</v>
      </c>
    </row>
    <row r="1119" spans="1:18" ht="153">
      <c r="A1119" s="38">
        <f t="shared" si="144"/>
        <v>988</v>
      </c>
      <c r="B1119" s="52" t="s">
        <v>1648</v>
      </c>
      <c r="C1119" s="95" t="s">
        <v>1649</v>
      </c>
      <c r="D1119" s="53" t="s">
        <v>1650</v>
      </c>
      <c r="E1119" s="53" t="s">
        <v>43</v>
      </c>
      <c r="F1119" s="53">
        <v>5</v>
      </c>
      <c r="G1119" s="54">
        <v>2.4</v>
      </c>
      <c r="H1119" s="54">
        <v>2.4</v>
      </c>
      <c r="I1119" s="54">
        <v>2.4</v>
      </c>
      <c r="J1119" s="54">
        <v>2.4</v>
      </c>
      <c r="K1119" s="54">
        <v>2.4</v>
      </c>
      <c r="L1119" s="54">
        <v>2.4</v>
      </c>
      <c r="M1119" s="54">
        <v>2.4</v>
      </c>
      <c r="N1119" s="54">
        <v>2.4</v>
      </c>
      <c r="O1119" s="54">
        <v>2.4</v>
      </c>
      <c r="P1119" s="54">
        <v>2.4</v>
      </c>
      <c r="Q1119" s="54">
        <v>4.84</v>
      </c>
      <c r="R1119" s="218" t="s">
        <v>1629</v>
      </c>
    </row>
    <row r="1120" spans="1:18" ht="38.25">
      <c r="A1120" s="38">
        <f t="shared" si="144"/>
        <v>989</v>
      </c>
      <c r="B1120" s="52" t="s">
        <v>1651</v>
      </c>
      <c r="C1120" s="95" t="s">
        <v>1649</v>
      </c>
      <c r="D1120" s="53" t="s">
        <v>1652</v>
      </c>
      <c r="E1120" s="53" t="s">
        <v>43</v>
      </c>
      <c r="F1120" s="53">
        <v>5</v>
      </c>
      <c r="G1120" s="54">
        <v>0.32</v>
      </c>
      <c r="H1120" s="54">
        <v>0.32</v>
      </c>
      <c r="I1120" s="54">
        <v>0.32</v>
      </c>
      <c r="J1120" s="54">
        <v>0.32</v>
      </c>
      <c r="K1120" s="54">
        <v>0.32</v>
      </c>
      <c r="L1120" s="54">
        <v>0.32</v>
      </c>
      <c r="M1120" s="54">
        <v>0.32</v>
      </c>
      <c r="N1120" s="54">
        <v>0.32</v>
      </c>
      <c r="O1120" s="54">
        <v>0.32</v>
      </c>
      <c r="P1120" s="54">
        <v>0.32</v>
      </c>
      <c r="Q1120" s="54">
        <v>0</v>
      </c>
      <c r="R1120" s="218" t="s">
        <v>1629</v>
      </c>
    </row>
    <row r="1121" spans="1:18" ht="25.5">
      <c r="A1121" s="38">
        <f t="shared" si="144"/>
        <v>990</v>
      </c>
      <c r="B1121" s="52" t="s">
        <v>1653</v>
      </c>
      <c r="C1121" s="95" t="s">
        <v>1649</v>
      </c>
      <c r="D1121" s="53" t="s">
        <v>1654</v>
      </c>
      <c r="E1121" s="53" t="s">
        <v>43</v>
      </c>
      <c r="F1121" s="53">
        <v>5</v>
      </c>
      <c r="G1121" s="54">
        <v>0.3</v>
      </c>
      <c r="H1121" s="54">
        <v>0.3</v>
      </c>
      <c r="I1121" s="54">
        <v>0.3</v>
      </c>
      <c r="J1121" s="54">
        <v>0.3</v>
      </c>
      <c r="K1121" s="54">
        <v>0.3</v>
      </c>
      <c r="L1121" s="54">
        <v>0.3</v>
      </c>
      <c r="M1121" s="54">
        <v>0.3</v>
      </c>
      <c r="N1121" s="54">
        <v>0.3</v>
      </c>
      <c r="O1121" s="54">
        <v>0.3</v>
      </c>
      <c r="P1121" s="54">
        <v>0.3</v>
      </c>
      <c r="Q1121" s="54">
        <v>25</v>
      </c>
      <c r="R1121" s="218" t="s">
        <v>1629</v>
      </c>
    </row>
    <row r="1122" spans="1:18" ht="127.5">
      <c r="A1122" s="38">
        <f t="shared" si="144"/>
        <v>991</v>
      </c>
      <c r="B1122" s="111" t="s">
        <v>1655</v>
      </c>
      <c r="C1122" s="95" t="s">
        <v>1649</v>
      </c>
      <c r="D1122" s="53" t="s">
        <v>729</v>
      </c>
      <c r="E1122" s="53" t="s">
        <v>43</v>
      </c>
      <c r="F1122" s="53">
        <v>5</v>
      </c>
      <c r="G1122" s="54">
        <v>2.89</v>
      </c>
      <c r="H1122" s="54">
        <v>2.89</v>
      </c>
      <c r="I1122" s="54">
        <v>2.89</v>
      </c>
      <c r="J1122" s="54">
        <v>2.89</v>
      </c>
      <c r="K1122" s="54">
        <v>2.89</v>
      </c>
      <c r="L1122" s="54">
        <v>2.89</v>
      </c>
      <c r="M1122" s="54">
        <v>2.89</v>
      </c>
      <c r="N1122" s="54">
        <v>2.89</v>
      </c>
      <c r="O1122" s="54">
        <v>2.89</v>
      </c>
      <c r="P1122" s="54">
        <v>2.89</v>
      </c>
      <c r="Q1122" s="54">
        <v>5.3633217993079585</v>
      </c>
      <c r="R1122" s="218" t="s">
        <v>1629</v>
      </c>
    </row>
    <row r="1123" spans="1:18" ht="25.5">
      <c r="A1123" s="38">
        <f t="shared" si="144"/>
        <v>992</v>
      </c>
      <c r="B1123" s="111" t="s">
        <v>1656</v>
      </c>
      <c r="C1123" s="95" t="s">
        <v>1649</v>
      </c>
      <c r="D1123" s="53" t="s">
        <v>305</v>
      </c>
      <c r="E1123" s="53" t="s">
        <v>43</v>
      </c>
      <c r="F1123" s="53">
        <v>5</v>
      </c>
      <c r="G1123" s="54">
        <v>1.58</v>
      </c>
      <c r="H1123" s="54">
        <v>1.58</v>
      </c>
      <c r="I1123" s="54">
        <v>1.58</v>
      </c>
      <c r="J1123" s="54">
        <v>1.58</v>
      </c>
      <c r="K1123" s="54">
        <v>1.58</v>
      </c>
      <c r="L1123" s="54">
        <v>1.58</v>
      </c>
      <c r="M1123" s="54">
        <v>1.58</v>
      </c>
      <c r="N1123" s="54">
        <v>1.58</v>
      </c>
      <c r="O1123" s="54">
        <v>1.58</v>
      </c>
      <c r="P1123" s="54">
        <v>1.58</v>
      </c>
      <c r="Q1123" s="54">
        <v>1.8987341772151896</v>
      </c>
      <c r="R1123" s="218" t="s">
        <v>1629</v>
      </c>
    </row>
    <row r="1124" spans="1:18" ht="25.5">
      <c r="A1124" s="38">
        <f t="shared" si="144"/>
        <v>993</v>
      </c>
      <c r="B1124" s="111" t="s">
        <v>1657</v>
      </c>
      <c r="C1124" s="95" t="s">
        <v>1649</v>
      </c>
      <c r="D1124" s="53" t="s">
        <v>669</v>
      </c>
      <c r="E1124" s="53" t="s">
        <v>43</v>
      </c>
      <c r="F1124" s="53">
        <v>5</v>
      </c>
      <c r="G1124" s="54">
        <v>1.5</v>
      </c>
      <c r="H1124" s="54">
        <v>1.5</v>
      </c>
      <c r="I1124" s="54">
        <v>1.5</v>
      </c>
      <c r="J1124" s="54">
        <v>1.5</v>
      </c>
      <c r="K1124" s="54">
        <v>1.5</v>
      </c>
      <c r="L1124" s="54">
        <v>1.5</v>
      </c>
      <c r="M1124" s="54">
        <v>1.5</v>
      </c>
      <c r="N1124" s="54">
        <v>1.5</v>
      </c>
      <c r="O1124" s="54">
        <v>1.5</v>
      </c>
      <c r="P1124" s="54">
        <v>1.5</v>
      </c>
      <c r="Q1124" s="54">
        <v>0</v>
      </c>
      <c r="R1124" s="218" t="s">
        <v>1629</v>
      </c>
    </row>
    <row r="1125" spans="1:18" ht="63.75">
      <c r="A1125" s="38">
        <f t="shared" ref="A1125:A1127" si="145">A1124+1</f>
        <v>994</v>
      </c>
      <c r="B1125" s="111" t="s">
        <v>1658</v>
      </c>
      <c r="C1125" s="95" t="s">
        <v>1649</v>
      </c>
      <c r="D1125" s="53" t="s">
        <v>1516</v>
      </c>
      <c r="E1125" s="53" t="s">
        <v>43</v>
      </c>
      <c r="F1125" s="53">
        <v>5</v>
      </c>
      <c r="G1125" s="54">
        <v>2.5</v>
      </c>
      <c r="H1125" s="54">
        <v>2.5</v>
      </c>
      <c r="I1125" s="54">
        <v>2.5</v>
      </c>
      <c r="J1125" s="54">
        <v>2.5</v>
      </c>
      <c r="K1125" s="54">
        <v>2.5</v>
      </c>
      <c r="L1125" s="54">
        <v>2.5</v>
      </c>
      <c r="M1125" s="54">
        <v>2.5</v>
      </c>
      <c r="N1125" s="54">
        <v>2.5</v>
      </c>
      <c r="O1125" s="54">
        <v>2.5</v>
      </c>
      <c r="P1125" s="54">
        <v>2.5</v>
      </c>
      <c r="Q1125" s="54">
        <v>0</v>
      </c>
      <c r="R1125" s="218" t="s">
        <v>1629</v>
      </c>
    </row>
    <row r="1126" spans="1:18" ht="191.25">
      <c r="A1126" s="38">
        <f t="shared" si="145"/>
        <v>995</v>
      </c>
      <c r="B1126" s="111" t="s">
        <v>1659</v>
      </c>
      <c r="C1126" s="95" t="s">
        <v>1649</v>
      </c>
      <c r="D1126" s="53" t="s">
        <v>1660</v>
      </c>
      <c r="E1126" s="53" t="s">
        <v>43</v>
      </c>
      <c r="F1126" s="53">
        <v>5</v>
      </c>
      <c r="G1126" s="54">
        <v>3.5</v>
      </c>
      <c r="H1126" s="54">
        <v>3.5</v>
      </c>
      <c r="I1126" s="54">
        <v>3.5</v>
      </c>
      <c r="J1126" s="54">
        <v>3.5</v>
      </c>
      <c r="K1126" s="54">
        <v>3.5</v>
      </c>
      <c r="L1126" s="54">
        <v>3.5</v>
      </c>
      <c r="M1126" s="54">
        <v>3.5</v>
      </c>
      <c r="N1126" s="54">
        <v>3.5</v>
      </c>
      <c r="O1126" s="54">
        <v>3.5</v>
      </c>
      <c r="P1126" s="54">
        <v>3.5</v>
      </c>
      <c r="Q1126" s="54">
        <v>18.057142857142857</v>
      </c>
      <c r="R1126" s="218" t="s">
        <v>1629</v>
      </c>
    </row>
    <row r="1127" spans="1:18" ht="25.5">
      <c r="A1127" s="38">
        <f t="shared" si="145"/>
        <v>996</v>
      </c>
      <c r="B1127" s="111" t="s">
        <v>1657</v>
      </c>
      <c r="C1127" s="95" t="s">
        <v>1649</v>
      </c>
      <c r="D1127" s="53" t="s">
        <v>307</v>
      </c>
      <c r="E1127" s="53" t="s">
        <v>43</v>
      </c>
      <c r="F1127" s="53">
        <v>5</v>
      </c>
      <c r="G1127" s="83">
        <v>1.8</v>
      </c>
      <c r="H1127" s="83">
        <v>1.8</v>
      </c>
      <c r="I1127" s="83">
        <v>1.8</v>
      </c>
      <c r="J1127" s="83">
        <v>1.8</v>
      </c>
      <c r="K1127" s="83">
        <v>1.8</v>
      </c>
      <c r="L1127" s="83">
        <v>1.8</v>
      </c>
      <c r="M1127" s="83">
        <v>1.8</v>
      </c>
      <c r="N1127" s="83">
        <v>1.8</v>
      </c>
      <c r="O1127" s="83">
        <v>1.8</v>
      </c>
      <c r="P1127" s="83">
        <v>1.8</v>
      </c>
      <c r="Q1127" s="54">
        <v>0</v>
      </c>
      <c r="R1127" s="218" t="s">
        <v>1629</v>
      </c>
    </row>
    <row r="1128" spans="1:18" ht="25.5">
      <c r="A1128" s="297" t="s">
        <v>1661</v>
      </c>
      <c r="B1128" s="297"/>
      <c r="C1128" s="297"/>
      <c r="D1128" s="297"/>
      <c r="E1128" s="297"/>
      <c r="F1128" s="184" t="s">
        <v>1188</v>
      </c>
      <c r="G1128" s="25">
        <f t="shared" ref="G1128:P1128" si="146">SUMIF($F$1012:$F$1107,"&lt;=5",G$1012:G$1107)</f>
        <v>47.852976000000005</v>
      </c>
      <c r="H1128" s="25">
        <f t="shared" si="146"/>
        <v>49.90297600000001</v>
      </c>
      <c r="I1128" s="25">
        <f t="shared" si="146"/>
        <v>49.90297600000001</v>
      </c>
      <c r="J1128" s="25">
        <f t="shared" si="146"/>
        <v>49.90297600000001</v>
      </c>
      <c r="K1128" s="25">
        <f t="shared" si="146"/>
        <v>49.90297600000001</v>
      </c>
      <c r="L1128" s="25">
        <f t="shared" si="146"/>
        <v>49.90297600000001</v>
      </c>
      <c r="M1128" s="25">
        <f t="shared" si="146"/>
        <v>49.90297600000001</v>
      </c>
      <c r="N1128" s="25">
        <f t="shared" si="146"/>
        <v>49.90297600000001</v>
      </c>
      <c r="O1128" s="25">
        <f t="shared" si="146"/>
        <v>49.90297600000001</v>
      </c>
      <c r="P1128" s="25">
        <f t="shared" si="146"/>
        <v>49.90297600000001</v>
      </c>
      <c r="Q1128" s="222">
        <v>22.93</v>
      </c>
      <c r="R1128" s="183"/>
    </row>
    <row r="1129" spans="1:18">
      <c r="A1129" s="297"/>
      <c r="B1129" s="297"/>
      <c r="C1129" s="297"/>
      <c r="D1129" s="297"/>
      <c r="E1129" s="297"/>
      <c r="F1129" s="184" t="s">
        <v>180</v>
      </c>
      <c r="G1129" s="206">
        <f t="shared" ref="G1129:G1130" si="147">SUMIFS(G$1012:G$1107,$E$1012:$E$1107,$F1129,$F$1012:$F$1107,"&lt;=5")</f>
        <v>47.852976000000005</v>
      </c>
      <c r="H1129" s="206">
        <f t="shared" ref="H1129:H1130" si="148">SUMIFS(H$1012:H$1107,$E$1012:$E$1107,$F1129,$F$1012:$F$1107,"&lt;=5")</f>
        <v>47.852976000000005</v>
      </c>
      <c r="I1129" s="206">
        <f t="shared" ref="I1129:I1130" si="149">SUMIFS(I$1012:I$1107,$E$1012:$E$1107,$F1129,$F$1012:$F$1107,"&lt;=5")</f>
        <v>47.852976000000005</v>
      </c>
      <c r="J1129" s="206">
        <f t="shared" ref="J1129:J1130" si="150">SUMIFS(J$1012:J$1107,$E$1012:$E$1107,$F1129,$F$1012:$F$1107,"&lt;=5")</f>
        <v>47.852976000000005</v>
      </c>
      <c r="K1129" s="206">
        <f t="shared" ref="K1129:K1130" si="151">SUMIFS(K$1012:K$1107,$E$1012:$E$1107,$F1129,$F$1012:$F$1107,"&lt;=5")</f>
        <v>47.852976000000005</v>
      </c>
      <c r="L1129" s="206">
        <f t="shared" ref="L1129:L1130" si="152">SUMIFS(L$1012:L$1107,$E$1012:$E$1107,$F1129,$F$1012:$F$1107,"&lt;=5")</f>
        <v>47.852976000000005</v>
      </c>
      <c r="M1129" s="206">
        <f t="shared" ref="M1129:M1130" si="153">SUMIFS(M$1012:M$1107,$E$1012:$E$1107,$F1129,$F$1012:$F$1107,"&lt;=5")</f>
        <v>47.852976000000005</v>
      </c>
      <c r="N1129" s="206">
        <f t="shared" ref="N1129:N1130" si="154">SUMIFS(N$1012:N$1107,$E$1012:$E$1107,$F1129,$F$1012:$F$1107,"&lt;=5")</f>
        <v>47.852976000000005</v>
      </c>
      <c r="O1129" s="206">
        <f t="shared" ref="O1129:O1130" si="155">SUMIFS(O$1012:O$1107,$E$1012:$E$1107,$F1129,$F$1012:$F$1107,"&lt;=5")</f>
        <v>47.852976000000005</v>
      </c>
      <c r="P1129" s="206">
        <f t="shared" ref="P1129:P1130" si="156">SUMIFS(P$1012:P$1107,$E$1012:$E$1107,$F1129,$F$1012:$F$1107,"&lt;=5")</f>
        <v>47.852976000000005</v>
      </c>
      <c r="Q1129" s="223"/>
      <c r="R1129" s="183"/>
    </row>
    <row r="1130" spans="1:18">
      <c r="A1130" s="297"/>
      <c r="B1130" s="297"/>
      <c r="C1130" s="297"/>
      <c r="D1130" s="297"/>
      <c r="E1130" s="297"/>
      <c r="F1130" s="184" t="s">
        <v>43</v>
      </c>
      <c r="G1130" s="206">
        <f t="shared" si="147"/>
        <v>0</v>
      </c>
      <c r="H1130" s="206">
        <f t="shared" si="148"/>
        <v>2.0499999999999998</v>
      </c>
      <c r="I1130" s="206">
        <f t="shared" si="149"/>
        <v>2.0499999999999998</v>
      </c>
      <c r="J1130" s="206">
        <f t="shared" si="150"/>
        <v>2.0499999999999998</v>
      </c>
      <c r="K1130" s="206">
        <f t="shared" si="151"/>
        <v>2.0499999999999998</v>
      </c>
      <c r="L1130" s="206">
        <f t="shared" si="152"/>
        <v>2.0499999999999998</v>
      </c>
      <c r="M1130" s="206">
        <f t="shared" si="153"/>
        <v>2.0499999999999998</v>
      </c>
      <c r="N1130" s="206">
        <f t="shared" si="154"/>
        <v>2.0499999999999998</v>
      </c>
      <c r="O1130" s="206">
        <f t="shared" si="155"/>
        <v>2.0499999999999998</v>
      </c>
      <c r="P1130" s="206">
        <f t="shared" si="156"/>
        <v>2.0499999999999998</v>
      </c>
      <c r="Q1130" s="223"/>
      <c r="R1130" s="183"/>
    </row>
    <row r="1131" spans="1:18" ht="25.5">
      <c r="A1131" s="297"/>
      <c r="B1131" s="297"/>
      <c r="C1131" s="297"/>
      <c r="D1131" s="297"/>
      <c r="E1131" s="297"/>
      <c r="F1131" s="184" t="s">
        <v>1189</v>
      </c>
      <c r="G1131" s="25">
        <f t="shared" ref="G1131:P1131" si="157">SUMIF($F$1012:$F$1107,"&lt;=20",G$1012:G$1107)</f>
        <v>47.852976000000005</v>
      </c>
      <c r="H1131" s="25">
        <f t="shared" si="157"/>
        <v>49.90297600000001</v>
      </c>
      <c r="I1131" s="25">
        <f t="shared" si="157"/>
        <v>49.90297600000001</v>
      </c>
      <c r="J1131" s="25">
        <f t="shared" si="157"/>
        <v>78.390048000000036</v>
      </c>
      <c r="K1131" s="25">
        <f t="shared" si="157"/>
        <v>78.390048000000036</v>
      </c>
      <c r="L1131" s="25">
        <f t="shared" si="157"/>
        <v>78.390048000000036</v>
      </c>
      <c r="M1131" s="25">
        <f t="shared" si="157"/>
        <v>78.390048000000036</v>
      </c>
      <c r="N1131" s="25">
        <f t="shared" si="157"/>
        <v>78.390048000000036</v>
      </c>
      <c r="O1131" s="25">
        <f t="shared" si="157"/>
        <v>78.390048000000036</v>
      </c>
      <c r="P1131" s="25">
        <f t="shared" si="157"/>
        <v>78.390048000000036</v>
      </c>
      <c r="Q1131" s="223">
        <v>17.88</v>
      </c>
      <c r="R1131" s="183"/>
    </row>
    <row r="1132" spans="1:18">
      <c r="A1132" s="297"/>
      <c r="B1132" s="297"/>
      <c r="C1132" s="297"/>
      <c r="D1132" s="297"/>
      <c r="E1132" s="297"/>
      <c r="F1132" s="184" t="s">
        <v>180</v>
      </c>
      <c r="G1132" s="206">
        <f t="shared" ref="G1132:G1133" si="158">SUMIFS(G$1012:G$1107,$E$1012:$E$1107,$F1132,$F$1012:$F$1107,"&lt;=20")</f>
        <v>47.852976000000005</v>
      </c>
      <c r="H1132" s="206">
        <f t="shared" ref="H1132:H1133" si="159">SUMIFS(H$1012:H$1107,$E$1012:$E$1107,$F1132,$F$1012:$F$1107,"&lt;=20")</f>
        <v>47.852976000000005</v>
      </c>
      <c r="I1132" s="206">
        <f t="shared" ref="I1132:I1133" si="160">SUMIFS(I$1012:I$1107,$E$1012:$E$1107,$F1132,$F$1012:$F$1107,"&lt;=20")</f>
        <v>47.852976000000005</v>
      </c>
      <c r="J1132" s="206">
        <f t="shared" ref="J1132:J1133" si="161">SUMIFS(J$1012:J$1107,$E$1012:$E$1107,$F1132,$F$1012:$F$1107,"&lt;=20")</f>
        <v>47.852976000000005</v>
      </c>
      <c r="K1132" s="206">
        <f t="shared" ref="K1132:K1133" si="162">SUMIFS(K$1012:K$1107,$E$1012:$E$1107,$F1132,$F$1012:$F$1107,"&lt;=20")</f>
        <v>47.852976000000005</v>
      </c>
      <c r="L1132" s="206">
        <f t="shared" ref="L1132:L1133" si="163">SUMIFS(L$1012:L$1107,$E$1012:$E$1107,$F1132,$F$1012:$F$1107,"&lt;=20")</f>
        <v>47.852976000000005</v>
      </c>
      <c r="M1132" s="206">
        <f t="shared" ref="M1132:M1133" si="164">SUMIFS(M$1012:M$1107,$E$1012:$E$1107,$F1132,$F$1012:$F$1107,"&lt;=20")</f>
        <v>47.852976000000005</v>
      </c>
      <c r="N1132" s="206">
        <f t="shared" ref="N1132:N1133" si="165">SUMIFS(N$1012:N$1107,$E$1012:$E$1107,$F1132,$F$1012:$F$1107,"&lt;=20")</f>
        <v>47.852976000000005</v>
      </c>
      <c r="O1132" s="206">
        <f t="shared" ref="O1132:O1133" si="166">SUMIFS(O$1012:O$1107,$E$1012:$E$1107,$F1132,$F$1012:$F$1107,"&lt;=20")</f>
        <v>47.852976000000005</v>
      </c>
      <c r="P1132" s="206">
        <f t="shared" ref="P1132:P1133" si="167">SUMIFS(P$1012:P$1107,$E$1012:$E$1107,$F1132,$F$1012:$F$1107,"&lt;=20")</f>
        <v>47.852976000000005</v>
      </c>
      <c r="Q1132" s="223"/>
      <c r="R1132" s="183"/>
    </row>
    <row r="1133" spans="1:18">
      <c r="A1133" s="297"/>
      <c r="B1133" s="297"/>
      <c r="C1133" s="297"/>
      <c r="D1133" s="297"/>
      <c r="E1133" s="297"/>
      <c r="F1133" s="184" t="s">
        <v>43</v>
      </c>
      <c r="G1133" s="206">
        <f t="shared" si="158"/>
        <v>0</v>
      </c>
      <c r="H1133" s="206">
        <f t="shared" si="159"/>
        <v>2.0499999999999998</v>
      </c>
      <c r="I1133" s="206">
        <f t="shared" si="160"/>
        <v>2.0499999999999998</v>
      </c>
      <c r="J1133" s="206">
        <f t="shared" si="161"/>
        <v>30.537071999999995</v>
      </c>
      <c r="K1133" s="206">
        <f t="shared" si="162"/>
        <v>30.537071999999995</v>
      </c>
      <c r="L1133" s="206">
        <f t="shared" si="163"/>
        <v>30.537071999999995</v>
      </c>
      <c r="M1133" s="206">
        <f t="shared" si="164"/>
        <v>30.537071999999995</v>
      </c>
      <c r="N1133" s="206">
        <f t="shared" si="165"/>
        <v>30.537071999999995</v>
      </c>
      <c r="O1133" s="206">
        <f t="shared" si="166"/>
        <v>30.537071999999995</v>
      </c>
      <c r="P1133" s="206">
        <f t="shared" si="167"/>
        <v>30.537071999999995</v>
      </c>
      <c r="Q1133" s="223"/>
      <c r="R1133" s="183"/>
    </row>
    <row r="1134" spans="1:18">
      <c r="A1134" s="297"/>
      <c r="B1134" s="297"/>
      <c r="C1134" s="297"/>
      <c r="D1134" s="297"/>
      <c r="E1134" s="297"/>
      <c r="F1134" s="184" t="s">
        <v>1190</v>
      </c>
      <c r="G1134" s="25">
        <f t="shared" ref="G1134:P1134" si="168">SUMIF($F$1012:$F$1107,"&lt;=60",G$1012:G$1107)</f>
        <v>47.852976000000005</v>
      </c>
      <c r="H1134" s="25">
        <f t="shared" si="168"/>
        <v>49.90297600000001</v>
      </c>
      <c r="I1134" s="25">
        <f t="shared" si="168"/>
        <v>49.90297600000001</v>
      </c>
      <c r="J1134" s="25">
        <f t="shared" si="168"/>
        <v>78.390048000000036</v>
      </c>
      <c r="K1134" s="25">
        <f t="shared" si="168"/>
        <v>78.390048000000036</v>
      </c>
      <c r="L1134" s="25">
        <f t="shared" si="168"/>
        <v>78.390048000000036</v>
      </c>
      <c r="M1134" s="25">
        <f t="shared" si="168"/>
        <v>78.390048000000036</v>
      </c>
      <c r="N1134" s="25">
        <f t="shared" si="168"/>
        <v>84.343048000000039</v>
      </c>
      <c r="O1134" s="25">
        <f t="shared" si="168"/>
        <v>84.343048000000039</v>
      </c>
      <c r="P1134" s="25">
        <f t="shared" si="168"/>
        <v>84.343048000000039</v>
      </c>
      <c r="Q1134" s="223">
        <v>17.45</v>
      </c>
      <c r="R1134" s="183"/>
    </row>
    <row r="1135" spans="1:18">
      <c r="A1135" s="297"/>
      <c r="B1135" s="297"/>
      <c r="C1135" s="297"/>
      <c r="D1135" s="297"/>
      <c r="E1135" s="297"/>
      <c r="F1135" s="184" t="s">
        <v>180</v>
      </c>
      <c r="G1135" s="206">
        <f t="shared" ref="G1135:G1138" si="169">SUMIFS(G$1012:G$1107,$E$1012:$E$1107,$F1135,$F$1012:$F$1107,"&lt;=60")</f>
        <v>47.852976000000005</v>
      </c>
      <c r="H1135" s="206">
        <f t="shared" ref="H1135:H1138" si="170">SUMIFS(H$1012:H$1107,$E$1012:$E$1107,$F1135,$F$1012:$F$1107,"&lt;=60")</f>
        <v>47.852976000000005</v>
      </c>
      <c r="I1135" s="206">
        <f t="shared" ref="I1135:I1138" si="171">SUMIFS(I$1012:I$1107,$E$1012:$E$1107,$F1135,$F$1012:$F$1107,"&lt;=60")</f>
        <v>47.852976000000005</v>
      </c>
      <c r="J1135" s="206">
        <f t="shared" ref="J1135:J1138" si="172">SUMIFS(J$1012:J$1107,$E$1012:$E$1107,$F1135,$F$1012:$F$1107,"&lt;=60")</f>
        <v>47.852976000000005</v>
      </c>
      <c r="K1135" s="206">
        <f t="shared" ref="K1135:K1138" si="173">SUMIFS(K$1012:K$1107,$E$1012:$E$1107,$F1135,$F$1012:$F$1107,"&lt;=60")</f>
        <v>47.852976000000005</v>
      </c>
      <c r="L1135" s="206">
        <f t="shared" ref="L1135:L1138" si="174">SUMIFS(L$1012:L$1107,$E$1012:$E$1107,$F1135,$F$1012:$F$1107,"&lt;=60")</f>
        <v>47.852976000000005</v>
      </c>
      <c r="M1135" s="206">
        <f t="shared" ref="M1135:M1138" si="175">SUMIFS(M$1012:M$1107,$E$1012:$E$1107,$F1135,$F$1012:$F$1107,"&lt;=60")</f>
        <v>47.852976000000005</v>
      </c>
      <c r="N1135" s="206">
        <f t="shared" ref="N1135:N1138" si="176">SUMIFS(N$1012:N$1107,$E$1012:$E$1107,$F1135,$F$1012:$F$1107,"&lt;=60")</f>
        <v>47.852976000000005</v>
      </c>
      <c r="O1135" s="206">
        <f t="shared" ref="O1135:O1138" si="177">SUMIFS(O$1012:O$1107,$E$1012:$E$1107,$F1135,$F$1012:$F$1107,"&lt;=60")</f>
        <v>47.852976000000005</v>
      </c>
      <c r="P1135" s="206">
        <f t="shared" ref="P1135:P1138" si="178">SUMIFS(P$1012:P$1107,$E$1012:$E$1107,$F1135,$F$1012:$F$1107,"&lt;=60")</f>
        <v>47.852976000000005</v>
      </c>
      <c r="Q1135" s="223"/>
      <c r="R1135" s="183"/>
    </row>
    <row r="1136" spans="1:18">
      <c r="A1136" s="297"/>
      <c r="B1136" s="297"/>
      <c r="C1136" s="297"/>
      <c r="D1136" s="297"/>
      <c r="E1136" s="297"/>
      <c r="F1136" s="184" t="s">
        <v>43</v>
      </c>
      <c r="G1136" s="206">
        <f t="shared" si="169"/>
        <v>0</v>
      </c>
      <c r="H1136" s="206">
        <f t="shared" si="170"/>
        <v>2.0499999999999998</v>
      </c>
      <c r="I1136" s="206">
        <f t="shared" si="171"/>
        <v>2.0499999999999998</v>
      </c>
      <c r="J1136" s="206">
        <f t="shared" si="172"/>
        <v>30.537071999999995</v>
      </c>
      <c r="K1136" s="206">
        <f t="shared" si="173"/>
        <v>30.537071999999995</v>
      </c>
      <c r="L1136" s="206">
        <f t="shared" si="174"/>
        <v>30.537071999999995</v>
      </c>
      <c r="M1136" s="206">
        <f t="shared" si="175"/>
        <v>30.537071999999995</v>
      </c>
      <c r="N1136" s="206">
        <f t="shared" si="176"/>
        <v>36.490071999999998</v>
      </c>
      <c r="O1136" s="206">
        <f t="shared" si="177"/>
        <v>36.490071999999998</v>
      </c>
      <c r="P1136" s="206">
        <f t="shared" si="178"/>
        <v>36.490071999999998</v>
      </c>
      <c r="Q1136" s="223"/>
      <c r="R1136" s="183"/>
    </row>
    <row r="1137" spans="1:18">
      <c r="A1137" s="297"/>
      <c r="B1137" s="297"/>
      <c r="C1137" s="297"/>
      <c r="D1137" s="297"/>
      <c r="E1137" s="297"/>
      <c r="F1137" s="184" t="s">
        <v>1191</v>
      </c>
      <c r="G1137" s="206">
        <f t="shared" si="169"/>
        <v>0</v>
      </c>
      <c r="H1137" s="206">
        <f t="shared" si="170"/>
        <v>0</v>
      </c>
      <c r="I1137" s="206">
        <f t="shared" si="171"/>
        <v>0</v>
      </c>
      <c r="J1137" s="206">
        <f t="shared" si="172"/>
        <v>0</v>
      </c>
      <c r="K1137" s="206">
        <f t="shared" si="173"/>
        <v>0</v>
      </c>
      <c r="L1137" s="206">
        <f t="shared" si="174"/>
        <v>0</v>
      </c>
      <c r="M1137" s="206">
        <f t="shared" si="175"/>
        <v>0</v>
      </c>
      <c r="N1137" s="206">
        <f t="shared" si="176"/>
        <v>0</v>
      </c>
      <c r="O1137" s="206">
        <f t="shared" si="177"/>
        <v>0</v>
      </c>
      <c r="P1137" s="206">
        <f t="shared" si="178"/>
        <v>0</v>
      </c>
      <c r="Q1137" s="223"/>
      <c r="R1137" s="183"/>
    </row>
    <row r="1138" spans="1:18">
      <c r="A1138" s="297"/>
      <c r="B1138" s="297"/>
      <c r="C1138" s="297"/>
      <c r="D1138" s="297"/>
      <c r="E1138" s="297"/>
      <c r="F1138" s="184" t="s">
        <v>61</v>
      </c>
      <c r="G1138" s="206">
        <f t="shared" si="169"/>
        <v>0</v>
      </c>
      <c r="H1138" s="206">
        <f t="shared" si="170"/>
        <v>0</v>
      </c>
      <c r="I1138" s="206">
        <f t="shared" si="171"/>
        <v>0</v>
      </c>
      <c r="J1138" s="206">
        <f t="shared" si="172"/>
        <v>0</v>
      </c>
      <c r="K1138" s="206">
        <f t="shared" si="173"/>
        <v>0</v>
      </c>
      <c r="L1138" s="206">
        <f t="shared" si="174"/>
        <v>0</v>
      </c>
      <c r="M1138" s="206">
        <f t="shared" si="175"/>
        <v>0</v>
      </c>
      <c r="N1138" s="206">
        <f t="shared" si="176"/>
        <v>0</v>
      </c>
      <c r="O1138" s="206">
        <f t="shared" si="177"/>
        <v>0</v>
      </c>
      <c r="P1138" s="206">
        <f t="shared" si="178"/>
        <v>0</v>
      </c>
      <c r="Q1138" s="223"/>
      <c r="R1138" s="183"/>
    </row>
    <row r="1139" spans="1:18" ht="25.5">
      <c r="A1139" s="297" t="s">
        <v>1662</v>
      </c>
      <c r="B1139" s="297"/>
      <c r="C1139" s="297"/>
      <c r="D1139" s="297"/>
      <c r="E1139" s="297"/>
      <c r="F1139" s="17" t="s">
        <v>1188</v>
      </c>
      <c r="G1139" s="147">
        <f t="shared" ref="G1139:P1139" si="179">SUMIF($F$1060:$F$1127,"&lt;=5",G1060:G1127)</f>
        <v>47.792975999999996</v>
      </c>
      <c r="H1139" s="147">
        <f t="shared" si="179"/>
        <v>49.842975999999993</v>
      </c>
      <c r="I1139" s="147">
        <f t="shared" si="179"/>
        <v>49.842975999999993</v>
      </c>
      <c r="J1139" s="147">
        <f t="shared" si="179"/>
        <v>49.842975999999993</v>
      </c>
      <c r="K1139" s="147">
        <f t="shared" si="179"/>
        <v>49.842975999999993</v>
      </c>
      <c r="L1139" s="147">
        <f t="shared" si="179"/>
        <v>49.842975999999993</v>
      </c>
      <c r="M1139" s="147">
        <f t="shared" si="179"/>
        <v>49.842975999999993</v>
      </c>
      <c r="N1139" s="147">
        <f t="shared" si="179"/>
        <v>49.842975999999993</v>
      </c>
      <c r="O1139" s="147">
        <f t="shared" si="179"/>
        <v>49.842975999999993</v>
      </c>
      <c r="P1139" s="147">
        <f t="shared" si="179"/>
        <v>49.842975999999993</v>
      </c>
      <c r="Q1139" s="18">
        <v>8.25</v>
      </c>
      <c r="R1139" s="183"/>
    </row>
    <row r="1140" spans="1:18">
      <c r="A1140" s="297"/>
      <c r="B1140" s="297"/>
      <c r="C1140" s="297"/>
      <c r="D1140" s="297"/>
      <c r="E1140" s="297"/>
      <c r="F1140" s="17" t="s">
        <v>180</v>
      </c>
      <c r="G1140" s="20">
        <f t="shared" ref="G1140:P1140" si="180">SUMIFS(G1060:G1127,$E$1060:$E$1127,"ДУ",$F$1060:$F$1127,"&lt;=5")</f>
        <v>17.402975999999999</v>
      </c>
      <c r="H1140" s="20">
        <f t="shared" si="180"/>
        <v>17.402975999999999</v>
      </c>
      <c r="I1140" s="20">
        <f t="shared" si="180"/>
        <v>17.402975999999999</v>
      </c>
      <c r="J1140" s="20">
        <f t="shared" si="180"/>
        <v>17.402975999999999</v>
      </c>
      <c r="K1140" s="20">
        <f t="shared" si="180"/>
        <v>17.402975999999999</v>
      </c>
      <c r="L1140" s="20">
        <f t="shared" si="180"/>
        <v>17.402975999999999</v>
      </c>
      <c r="M1140" s="20">
        <f t="shared" si="180"/>
        <v>17.402975999999999</v>
      </c>
      <c r="N1140" s="20">
        <f t="shared" si="180"/>
        <v>17.402975999999999</v>
      </c>
      <c r="O1140" s="20">
        <f t="shared" si="180"/>
        <v>17.402975999999999</v>
      </c>
      <c r="P1140" s="20">
        <f t="shared" si="180"/>
        <v>17.402975999999999</v>
      </c>
      <c r="Q1140" s="20"/>
      <c r="R1140" s="183"/>
    </row>
    <row r="1141" spans="1:18">
      <c r="A1141" s="297"/>
      <c r="B1141" s="297"/>
      <c r="C1141" s="297"/>
      <c r="D1141" s="297"/>
      <c r="E1141" s="297"/>
      <c r="F1141" s="17" t="s">
        <v>43</v>
      </c>
      <c r="G1141" s="20">
        <f t="shared" ref="G1141:P1141" si="181">SUMIFS(G1060:G1127,$E$1060:$E$1127,"ОП",$F$1060:$F$1127,"&lt;=5")</f>
        <v>30.389999999999997</v>
      </c>
      <c r="H1141" s="20">
        <f t="shared" si="181"/>
        <v>32.44</v>
      </c>
      <c r="I1141" s="20">
        <f t="shared" si="181"/>
        <v>32.44</v>
      </c>
      <c r="J1141" s="20">
        <f t="shared" si="181"/>
        <v>32.44</v>
      </c>
      <c r="K1141" s="20">
        <f t="shared" si="181"/>
        <v>32.44</v>
      </c>
      <c r="L1141" s="20">
        <f t="shared" si="181"/>
        <v>32.44</v>
      </c>
      <c r="M1141" s="20">
        <f t="shared" si="181"/>
        <v>32.44</v>
      </c>
      <c r="N1141" s="20">
        <f t="shared" si="181"/>
        <v>32.44</v>
      </c>
      <c r="O1141" s="20">
        <f t="shared" si="181"/>
        <v>32.44</v>
      </c>
      <c r="P1141" s="20">
        <f t="shared" si="181"/>
        <v>32.44</v>
      </c>
      <c r="Q1141" s="20"/>
      <c r="R1141" s="183"/>
    </row>
    <row r="1142" spans="1:18" ht="25.5">
      <c r="A1142" s="297"/>
      <c r="B1142" s="297"/>
      <c r="C1142" s="297"/>
      <c r="D1142" s="297"/>
      <c r="E1142" s="297"/>
      <c r="F1142" s="17" t="s">
        <v>1189</v>
      </c>
      <c r="G1142" s="20">
        <f t="shared" ref="G1142:P1142" si="182">SUMIF($F$1060:$F$1127,"&lt;=20",G1060:G1127)</f>
        <v>47.792975999999996</v>
      </c>
      <c r="H1142" s="20">
        <f t="shared" si="182"/>
        <v>49.842975999999993</v>
      </c>
      <c r="I1142" s="20">
        <f t="shared" si="182"/>
        <v>49.842975999999993</v>
      </c>
      <c r="J1142" s="20">
        <f t="shared" si="182"/>
        <v>78.330048000000005</v>
      </c>
      <c r="K1142" s="20">
        <f t="shared" si="182"/>
        <v>78.330048000000005</v>
      </c>
      <c r="L1142" s="20">
        <f t="shared" si="182"/>
        <v>78.330048000000005</v>
      </c>
      <c r="M1142" s="20">
        <f t="shared" si="182"/>
        <v>78.330048000000005</v>
      </c>
      <c r="N1142" s="20">
        <f t="shared" si="182"/>
        <v>78.330048000000005</v>
      </c>
      <c r="O1142" s="20">
        <f t="shared" si="182"/>
        <v>78.330048000000005</v>
      </c>
      <c r="P1142" s="20">
        <f t="shared" si="182"/>
        <v>78.330048000000005</v>
      </c>
      <c r="Q1142" s="20">
        <v>8.25</v>
      </c>
      <c r="R1142" s="183"/>
    </row>
    <row r="1143" spans="1:18">
      <c r="A1143" s="297"/>
      <c r="B1143" s="297"/>
      <c r="C1143" s="297"/>
      <c r="D1143" s="297"/>
      <c r="E1143" s="297"/>
      <c r="F1143" s="17" t="s">
        <v>180</v>
      </c>
      <c r="G1143" s="20">
        <f t="shared" ref="G1143:P1143" si="183">SUMIFS(G1060:G1127,$E$1060:$E$1127,"ДУ",$F$1060:$F$1127,"&lt;=20")</f>
        <v>17.402975999999999</v>
      </c>
      <c r="H1143" s="20">
        <f t="shared" si="183"/>
        <v>17.402975999999999</v>
      </c>
      <c r="I1143" s="20">
        <f t="shared" si="183"/>
        <v>17.402975999999999</v>
      </c>
      <c r="J1143" s="20">
        <f t="shared" si="183"/>
        <v>17.402975999999999</v>
      </c>
      <c r="K1143" s="20">
        <f t="shared" si="183"/>
        <v>17.402975999999999</v>
      </c>
      <c r="L1143" s="20">
        <f t="shared" si="183"/>
        <v>17.402975999999999</v>
      </c>
      <c r="M1143" s="20">
        <f t="shared" si="183"/>
        <v>17.402975999999999</v>
      </c>
      <c r="N1143" s="20">
        <f t="shared" si="183"/>
        <v>17.402975999999999</v>
      </c>
      <c r="O1143" s="20">
        <f t="shared" si="183"/>
        <v>17.402975999999999</v>
      </c>
      <c r="P1143" s="20">
        <f t="shared" si="183"/>
        <v>17.402975999999999</v>
      </c>
      <c r="Q1143" s="20"/>
      <c r="R1143" s="183"/>
    </row>
    <row r="1144" spans="1:18">
      <c r="A1144" s="297"/>
      <c r="B1144" s="297"/>
      <c r="C1144" s="297"/>
      <c r="D1144" s="297"/>
      <c r="E1144" s="297"/>
      <c r="F1144" s="17" t="s">
        <v>43</v>
      </c>
      <c r="G1144" s="20">
        <f t="shared" ref="G1144:P1144" si="184">SUMIFS(G1060:G1127,$E$1060:$E$1127,"ОП",$F$1060:$F$1127,"&lt;=20")</f>
        <v>30.389999999999997</v>
      </c>
      <c r="H1144" s="20">
        <f t="shared" si="184"/>
        <v>32.44</v>
      </c>
      <c r="I1144" s="20">
        <f t="shared" si="184"/>
        <v>32.44</v>
      </c>
      <c r="J1144" s="20">
        <f t="shared" si="184"/>
        <v>60.927071999999995</v>
      </c>
      <c r="K1144" s="20">
        <f t="shared" si="184"/>
        <v>60.927071999999995</v>
      </c>
      <c r="L1144" s="20">
        <f t="shared" si="184"/>
        <v>60.927071999999995</v>
      </c>
      <c r="M1144" s="20">
        <f t="shared" si="184"/>
        <v>60.927071999999995</v>
      </c>
      <c r="N1144" s="20">
        <f t="shared" si="184"/>
        <v>60.927071999999995</v>
      </c>
      <c r="O1144" s="20">
        <f t="shared" si="184"/>
        <v>60.927071999999995</v>
      </c>
      <c r="P1144" s="20">
        <f t="shared" si="184"/>
        <v>60.927071999999995</v>
      </c>
      <c r="Q1144" s="20"/>
      <c r="R1144" s="183"/>
    </row>
    <row r="1145" spans="1:18">
      <c r="A1145" s="297"/>
      <c r="B1145" s="297"/>
      <c r="C1145" s="297"/>
      <c r="D1145" s="297"/>
      <c r="E1145" s="297"/>
      <c r="F1145" s="17" t="s">
        <v>1190</v>
      </c>
      <c r="G1145" s="20">
        <f t="shared" ref="G1145:P1145" si="185">SUMIF($F$1060:$F$1127,"&lt;=60",G1060:G1127)</f>
        <v>47.792975999999996</v>
      </c>
      <c r="H1145" s="20">
        <f t="shared" si="185"/>
        <v>49.842975999999993</v>
      </c>
      <c r="I1145" s="20">
        <f t="shared" si="185"/>
        <v>49.842975999999993</v>
      </c>
      <c r="J1145" s="20">
        <f t="shared" si="185"/>
        <v>78.330048000000005</v>
      </c>
      <c r="K1145" s="20">
        <f t="shared" si="185"/>
        <v>78.330048000000005</v>
      </c>
      <c r="L1145" s="20">
        <f t="shared" si="185"/>
        <v>78.330048000000005</v>
      </c>
      <c r="M1145" s="20">
        <f t="shared" si="185"/>
        <v>78.330048000000005</v>
      </c>
      <c r="N1145" s="20">
        <f t="shared" si="185"/>
        <v>78.330048000000005</v>
      </c>
      <c r="O1145" s="20">
        <f t="shared" si="185"/>
        <v>78.330048000000005</v>
      </c>
      <c r="P1145" s="20">
        <f t="shared" si="185"/>
        <v>78.330048000000005</v>
      </c>
      <c r="Q1145" s="20">
        <v>8.25</v>
      </c>
      <c r="R1145" s="183"/>
    </row>
    <row r="1146" spans="1:18">
      <c r="A1146" s="297"/>
      <c r="B1146" s="297"/>
      <c r="C1146" s="297"/>
      <c r="D1146" s="297"/>
      <c r="E1146" s="297"/>
      <c r="F1146" s="17" t="s">
        <v>180</v>
      </c>
      <c r="G1146" s="20">
        <f t="shared" ref="G1146:P1146" si="186">SUMIFS(G1060:G1127,$E$1060:$E$1127,"ДУ",$F$1060:$F$1127,"&lt;=60")</f>
        <v>17.402975999999999</v>
      </c>
      <c r="H1146" s="20">
        <f t="shared" si="186"/>
        <v>17.402975999999999</v>
      </c>
      <c r="I1146" s="20">
        <f t="shared" si="186"/>
        <v>17.402975999999999</v>
      </c>
      <c r="J1146" s="20">
        <f t="shared" si="186"/>
        <v>17.402975999999999</v>
      </c>
      <c r="K1146" s="20">
        <f t="shared" si="186"/>
        <v>17.402975999999999</v>
      </c>
      <c r="L1146" s="20">
        <f t="shared" si="186"/>
        <v>17.402975999999999</v>
      </c>
      <c r="M1146" s="20">
        <f t="shared" si="186"/>
        <v>17.402975999999999</v>
      </c>
      <c r="N1146" s="20">
        <f t="shared" si="186"/>
        <v>17.402975999999999</v>
      </c>
      <c r="O1146" s="20">
        <f t="shared" si="186"/>
        <v>17.402975999999999</v>
      </c>
      <c r="P1146" s="20">
        <f t="shared" si="186"/>
        <v>17.402975999999999</v>
      </c>
      <c r="Q1146" s="20"/>
      <c r="R1146" s="183"/>
    </row>
    <row r="1147" spans="1:18">
      <c r="A1147" s="297"/>
      <c r="B1147" s="297"/>
      <c r="C1147" s="297"/>
      <c r="D1147" s="297"/>
      <c r="E1147" s="297"/>
      <c r="F1147" s="17" t="s">
        <v>43</v>
      </c>
      <c r="G1147" s="20">
        <f t="shared" ref="G1147:P1147" si="187">SUMIFS(G1060:G1127,$E$1060:$E$1127,"ОП",$F$1060:$F$1127,"&lt;=60")</f>
        <v>30.389999999999997</v>
      </c>
      <c r="H1147" s="20">
        <f t="shared" si="187"/>
        <v>32.44</v>
      </c>
      <c r="I1147" s="20">
        <f t="shared" si="187"/>
        <v>32.44</v>
      </c>
      <c r="J1147" s="20">
        <f t="shared" si="187"/>
        <v>60.927071999999995</v>
      </c>
      <c r="K1147" s="20">
        <f t="shared" si="187"/>
        <v>60.927071999999995</v>
      </c>
      <c r="L1147" s="20">
        <f t="shared" si="187"/>
        <v>60.927071999999995</v>
      </c>
      <c r="M1147" s="20">
        <f t="shared" si="187"/>
        <v>60.927071999999995</v>
      </c>
      <c r="N1147" s="20">
        <f t="shared" si="187"/>
        <v>60.927071999999995</v>
      </c>
      <c r="O1147" s="20">
        <f t="shared" si="187"/>
        <v>60.927071999999995</v>
      </c>
      <c r="P1147" s="20">
        <f t="shared" si="187"/>
        <v>60.927071999999995</v>
      </c>
      <c r="Q1147" s="20"/>
      <c r="R1147" s="183"/>
    </row>
    <row r="1148" spans="1:18">
      <c r="A1148" s="297"/>
      <c r="B1148" s="297"/>
      <c r="C1148" s="297"/>
      <c r="D1148" s="297"/>
      <c r="E1148" s="297"/>
      <c r="F1148" s="17" t="s">
        <v>1191</v>
      </c>
      <c r="G1148" s="20">
        <f t="shared" ref="G1148:P1148" si="188">SUMIFS(G1060:G1127,$E$1060:$E$1127,"ДД",$F$1060:$F$1127,"&lt;=60")</f>
        <v>0</v>
      </c>
      <c r="H1148" s="20">
        <f t="shared" si="188"/>
        <v>0</v>
      </c>
      <c r="I1148" s="20">
        <f t="shared" si="188"/>
        <v>0</v>
      </c>
      <c r="J1148" s="20">
        <f t="shared" si="188"/>
        <v>0</v>
      </c>
      <c r="K1148" s="20">
        <f t="shared" si="188"/>
        <v>0</v>
      </c>
      <c r="L1148" s="20">
        <f t="shared" si="188"/>
        <v>0</v>
      </c>
      <c r="M1148" s="20">
        <f t="shared" si="188"/>
        <v>0</v>
      </c>
      <c r="N1148" s="20">
        <f t="shared" si="188"/>
        <v>0</v>
      </c>
      <c r="O1148" s="20">
        <f t="shared" si="188"/>
        <v>0</v>
      </c>
      <c r="P1148" s="20">
        <f t="shared" si="188"/>
        <v>0</v>
      </c>
      <c r="Q1148" s="20"/>
      <c r="R1148" s="183"/>
    </row>
    <row r="1149" spans="1:18">
      <c r="A1149" s="308"/>
      <c r="B1149" s="308"/>
      <c r="C1149" s="308"/>
      <c r="D1149" s="308"/>
      <c r="E1149" s="308"/>
      <c r="F1149" s="77" t="s">
        <v>61</v>
      </c>
      <c r="G1149" s="190">
        <f t="shared" ref="G1149:P1149" si="189">SUMIFS(G1060:G1127,$E$1060:$E$1127,"ОВБ",$F$1060:$F$1127,"&lt;=60")</f>
        <v>0</v>
      </c>
      <c r="H1149" s="190">
        <f t="shared" si="189"/>
        <v>0</v>
      </c>
      <c r="I1149" s="190">
        <f t="shared" si="189"/>
        <v>0</v>
      </c>
      <c r="J1149" s="190">
        <f t="shared" si="189"/>
        <v>0</v>
      </c>
      <c r="K1149" s="190">
        <f t="shared" si="189"/>
        <v>0</v>
      </c>
      <c r="L1149" s="190">
        <f t="shared" si="189"/>
        <v>0</v>
      </c>
      <c r="M1149" s="190">
        <f t="shared" si="189"/>
        <v>0</v>
      </c>
      <c r="N1149" s="190">
        <f t="shared" si="189"/>
        <v>0</v>
      </c>
      <c r="O1149" s="190">
        <f t="shared" si="189"/>
        <v>0</v>
      </c>
      <c r="P1149" s="190">
        <f t="shared" si="189"/>
        <v>0</v>
      </c>
      <c r="Q1149" s="190"/>
      <c r="R1149" s="224"/>
    </row>
    <row r="1150" spans="1:18" ht="24" customHeight="1">
      <c r="A1150" s="310" t="s">
        <v>1663</v>
      </c>
      <c r="B1150" s="311"/>
      <c r="C1150" s="311"/>
      <c r="D1150" s="311"/>
      <c r="E1150" s="311"/>
      <c r="F1150" s="311"/>
      <c r="G1150" s="312"/>
      <c r="H1150" s="312"/>
      <c r="I1150" s="312"/>
      <c r="J1150" s="312"/>
      <c r="K1150" s="312"/>
      <c r="L1150" s="312"/>
      <c r="M1150" s="312"/>
      <c r="N1150" s="312"/>
      <c r="O1150" s="312"/>
      <c r="P1150" s="312"/>
      <c r="Q1150" s="311"/>
      <c r="R1150" s="313"/>
    </row>
    <row r="1151" spans="1:18" ht="38.25">
      <c r="A1151" s="225">
        <f>A1127+1</f>
        <v>997</v>
      </c>
      <c r="B1151" s="91" t="s">
        <v>1664</v>
      </c>
      <c r="C1151" s="87" t="s">
        <v>1665</v>
      </c>
      <c r="D1151" s="21" t="s">
        <v>1666</v>
      </c>
      <c r="E1151" s="21" t="s">
        <v>43</v>
      </c>
      <c r="F1151" s="21">
        <v>20</v>
      </c>
      <c r="G1151" s="85"/>
      <c r="H1151" s="85">
        <v>0.22</v>
      </c>
      <c r="I1151" s="85">
        <v>0.22</v>
      </c>
      <c r="J1151" s="85">
        <v>0.22</v>
      </c>
      <c r="K1151" s="85">
        <v>0.22</v>
      </c>
      <c r="L1151" s="85">
        <v>0.22</v>
      </c>
      <c r="M1151" s="85">
        <v>0.22</v>
      </c>
      <c r="N1151" s="85">
        <v>0.22</v>
      </c>
      <c r="O1151" s="85">
        <v>0.22</v>
      </c>
      <c r="P1151" s="85">
        <v>0.22</v>
      </c>
      <c r="Q1151" s="85">
        <v>0</v>
      </c>
      <c r="R1151" s="26" t="s">
        <v>44</v>
      </c>
    </row>
    <row r="1152" spans="1:18" ht="51">
      <c r="A1152" s="225">
        <f t="shared" ref="A1152:A1168" si="190">A1151+1</f>
        <v>998</v>
      </c>
      <c r="B1152" s="91" t="s">
        <v>1667</v>
      </c>
      <c r="C1152" s="87" t="s">
        <v>1665</v>
      </c>
      <c r="D1152" s="21" t="s">
        <v>1668</v>
      </c>
      <c r="E1152" s="21" t="s">
        <v>43</v>
      </c>
      <c r="F1152" s="21">
        <v>20</v>
      </c>
      <c r="G1152" s="85"/>
      <c r="H1152" s="85">
        <v>0.17</v>
      </c>
      <c r="I1152" s="85">
        <v>0.17</v>
      </c>
      <c r="J1152" s="85">
        <v>0.17</v>
      </c>
      <c r="K1152" s="85">
        <v>0.17</v>
      </c>
      <c r="L1152" s="85">
        <v>0.17</v>
      </c>
      <c r="M1152" s="85">
        <v>0.17</v>
      </c>
      <c r="N1152" s="85">
        <v>0.17</v>
      </c>
      <c r="O1152" s="85">
        <v>0.17</v>
      </c>
      <c r="P1152" s="85">
        <v>0.17</v>
      </c>
      <c r="Q1152" s="85">
        <v>0</v>
      </c>
      <c r="R1152" s="26" t="s">
        <v>44</v>
      </c>
    </row>
    <row r="1153" spans="1:18" ht="38.25">
      <c r="A1153" s="225">
        <f t="shared" si="190"/>
        <v>999</v>
      </c>
      <c r="B1153" s="91" t="s">
        <v>1669</v>
      </c>
      <c r="C1153" s="87" t="s">
        <v>1665</v>
      </c>
      <c r="D1153" s="21" t="s">
        <v>1670</v>
      </c>
      <c r="E1153" s="21" t="s">
        <v>43</v>
      </c>
      <c r="F1153" s="21">
        <v>20</v>
      </c>
      <c r="G1153" s="85"/>
      <c r="H1153" s="85">
        <v>0.26</v>
      </c>
      <c r="I1153" s="85">
        <v>0.26</v>
      </c>
      <c r="J1153" s="85">
        <v>0.26</v>
      </c>
      <c r="K1153" s="85">
        <v>0.26</v>
      </c>
      <c r="L1153" s="85">
        <v>0.26</v>
      </c>
      <c r="M1153" s="85">
        <v>0.26</v>
      </c>
      <c r="N1153" s="85">
        <v>0.26</v>
      </c>
      <c r="O1153" s="85">
        <v>0.26</v>
      </c>
      <c r="P1153" s="85">
        <v>0.26</v>
      </c>
      <c r="Q1153" s="85">
        <v>0</v>
      </c>
      <c r="R1153" s="26" t="s">
        <v>44</v>
      </c>
    </row>
    <row r="1154" spans="1:18" ht="76.5">
      <c r="A1154" s="225">
        <f t="shared" si="190"/>
        <v>1000</v>
      </c>
      <c r="B1154" s="91" t="s">
        <v>1671</v>
      </c>
      <c r="C1154" s="87" t="s">
        <v>1665</v>
      </c>
      <c r="D1154" s="21" t="s">
        <v>1672</v>
      </c>
      <c r="E1154" s="21" t="s">
        <v>43</v>
      </c>
      <c r="F1154" s="21">
        <v>20</v>
      </c>
      <c r="G1154" s="85"/>
      <c r="H1154" s="85">
        <v>0.34</v>
      </c>
      <c r="I1154" s="85">
        <v>0.34</v>
      </c>
      <c r="J1154" s="85">
        <v>0.34</v>
      </c>
      <c r="K1154" s="85">
        <v>0.34</v>
      </c>
      <c r="L1154" s="85">
        <v>0.34</v>
      </c>
      <c r="M1154" s="85">
        <v>0.34</v>
      </c>
      <c r="N1154" s="85">
        <v>0.34</v>
      </c>
      <c r="O1154" s="85">
        <v>0.34</v>
      </c>
      <c r="P1154" s="85">
        <v>0.34</v>
      </c>
      <c r="Q1154" s="85">
        <v>0</v>
      </c>
      <c r="R1154" s="26" t="s">
        <v>44</v>
      </c>
    </row>
    <row r="1155" spans="1:18" ht="25.5">
      <c r="A1155" s="225">
        <f t="shared" si="190"/>
        <v>1001</v>
      </c>
      <c r="B1155" s="91" t="s">
        <v>1673</v>
      </c>
      <c r="C1155" s="91" t="s">
        <v>1665</v>
      </c>
      <c r="D1155" s="91" t="s">
        <v>729</v>
      </c>
      <c r="E1155" s="21" t="s">
        <v>43</v>
      </c>
      <c r="F1155" s="21">
        <v>60</v>
      </c>
      <c r="G1155" s="85"/>
      <c r="H1155" s="85"/>
      <c r="I1155" s="85"/>
      <c r="J1155" s="85"/>
      <c r="K1155" s="85"/>
      <c r="L1155" s="85"/>
      <c r="M1155" s="24">
        <v>0.12</v>
      </c>
      <c r="N1155" s="24">
        <v>0.12</v>
      </c>
      <c r="O1155" s="24">
        <v>0.12</v>
      </c>
      <c r="P1155" s="24">
        <v>0.12</v>
      </c>
      <c r="Q1155" s="85">
        <v>0</v>
      </c>
      <c r="R1155" s="26" t="s">
        <v>44</v>
      </c>
    </row>
    <row r="1156" spans="1:18" ht="63.75">
      <c r="A1156" s="225">
        <f t="shared" si="190"/>
        <v>1002</v>
      </c>
      <c r="B1156" s="91" t="s">
        <v>1674</v>
      </c>
      <c r="C1156" s="87" t="s">
        <v>1675</v>
      </c>
      <c r="D1156" s="21" t="s">
        <v>1502</v>
      </c>
      <c r="E1156" s="21" t="s">
        <v>43</v>
      </c>
      <c r="F1156" s="21">
        <v>20</v>
      </c>
      <c r="G1156" s="85"/>
      <c r="H1156" s="85"/>
      <c r="I1156" s="85"/>
      <c r="J1156" s="85">
        <v>0.42</v>
      </c>
      <c r="K1156" s="85">
        <v>0.42</v>
      </c>
      <c r="L1156" s="85">
        <v>0.42</v>
      </c>
      <c r="M1156" s="85">
        <v>0.42</v>
      </c>
      <c r="N1156" s="85">
        <v>0.42</v>
      </c>
      <c r="O1156" s="85">
        <v>0.42</v>
      </c>
      <c r="P1156" s="85">
        <v>0.42</v>
      </c>
      <c r="Q1156" s="85">
        <v>0</v>
      </c>
      <c r="R1156" s="26" t="s">
        <v>44</v>
      </c>
    </row>
    <row r="1157" spans="1:18" ht="76.5">
      <c r="A1157" s="225">
        <f t="shared" si="190"/>
        <v>1003</v>
      </c>
      <c r="B1157" s="91" t="s">
        <v>1676</v>
      </c>
      <c r="C1157" s="87" t="s">
        <v>1675</v>
      </c>
      <c r="D1157" s="21" t="s">
        <v>1590</v>
      </c>
      <c r="E1157" s="21" t="s">
        <v>43</v>
      </c>
      <c r="F1157" s="21">
        <v>20</v>
      </c>
      <c r="G1157" s="85"/>
      <c r="H1157" s="85"/>
      <c r="I1157" s="85"/>
      <c r="J1157" s="85">
        <v>0.23</v>
      </c>
      <c r="K1157" s="85">
        <v>0.23</v>
      </c>
      <c r="L1157" s="85">
        <v>0.23</v>
      </c>
      <c r="M1157" s="85">
        <v>0.23</v>
      </c>
      <c r="N1157" s="85">
        <v>0.23</v>
      </c>
      <c r="O1157" s="85">
        <v>0.23</v>
      </c>
      <c r="P1157" s="85">
        <v>0.23</v>
      </c>
      <c r="Q1157" s="85">
        <v>0</v>
      </c>
      <c r="R1157" s="26" t="s">
        <v>44</v>
      </c>
    </row>
    <row r="1158" spans="1:18" ht="25.5">
      <c r="A1158" s="225">
        <f t="shared" si="190"/>
        <v>1004</v>
      </c>
      <c r="B1158" s="91" t="s">
        <v>1677</v>
      </c>
      <c r="C1158" s="87" t="s">
        <v>1675</v>
      </c>
      <c r="D1158" s="21" t="s">
        <v>1678</v>
      </c>
      <c r="E1158" s="21" t="s">
        <v>43</v>
      </c>
      <c r="F1158" s="21">
        <v>20</v>
      </c>
      <c r="G1158" s="85"/>
      <c r="H1158" s="85"/>
      <c r="I1158" s="85"/>
      <c r="J1158" s="85">
        <v>0.01</v>
      </c>
      <c r="K1158" s="85">
        <v>0.01</v>
      </c>
      <c r="L1158" s="85">
        <v>0.01</v>
      </c>
      <c r="M1158" s="85">
        <v>0.01</v>
      </c>
      <c r="N1158" s="85">
        <v>0.01</v>
      </c>
      <c r="O1158" s="85">
        <v>0.01</v>
      </c>
      <c r="P1158" s="85">
        <v>0.01</v>
      </c>
      <c r="Q1158" s="85">
        <v>0</v>
      </c>
      <c r="R1158" s="26" t="s">
        <v>44</v>
      </c>
    </row>
    <row r="1159" spans="1:18" ht="140.25">
      <c r="A1159" s="225">
        <f t="shared" si="190"/>
        <v>1005</v>
      </c>
      <c r="B1159" s="91" t="s">
        <v>1679</v>
      </c>
      <c r="C1159" s="87" t="s">
        <v>1675</v>
      </c>
      <c r="D1159" s="21" t="s">
        <v>1680</v>
      </c>
      <c r="E1159" s="21" t="s">
        <v>43</v>
      </c>
      <c r="F1159" s="21">
        <v>20</v>
      </c>
      <c r="G1159" s="85"/>
      <c r="H1159" s="85"/>
      <c r="I1159" s="85"/>
      <c r="J1159" s="85">
        <v>0.91</v>
      </c>
      <c r="K1159" s="85">
        <v>0.91</v>
      </c>
      <c r="L1159" s="85">
        <v>0.91</v>
      </c>
      <c r="M1159" s="85">
        <v>0.91</v>
      </c>
      <c r="N1159" s="85">
        <v>0.91</v>
      </c>
      <c r="O1159" s="85">
        <v>0.91</v>
      </c>
      <c r="P1159" s="85">
        <v>0.91</v>
      </c>
      <c r="Q1159" s="85">
        <v>0</v>
      </c>
      <c r="R1159" s="26" t="s">
        <v>44</v>
      </c>
    </row>
    <row r="1160" spans="1:18" ht="409.5">
      <c r="A1160" s="225">
        <f t="shared" si="190"/>
        <v>1006</v>
      </c>
      <c r="B1160" s="91" t="s">
        <v>1681</v>
      </c>
      <c r="C1160" s="87" t="s">
        <v>1682</v>
      </c>
      <c r="D1160" s="21" t="s">
        <v>1683</v>
      </c>
      <c r="E1160" s="21" t="s">
        <v>43</v>
      </c>
      <c r="F1160" s="21">
        <v>20</v>
      </c>
      <c r="G1160" s="85"/>
      <c r="H1160" s="85"/>
      <c r="I1160" s="85"/>
      <c r="J1160" s="85">
        <v>2.36</v>
      </c>
      <c r="K1160" s="85">
        <v>2.36</v>
      </c>
      <c r="L1160" s="85">
        <v>2.36</v>
      </c>
      <c r="M1160" s="85">
        <v>2.36</v>
      </c>
      <c r="N1160" s="85">
        <v>2.36</v>
      </c>
      <c r="O1160" s="85">
        <v>2.36</v>
      </c>
      <c r="P1160" s="85">
        <v>2.36</v>
      </c>
      <c r="Q1160" s="85">
        <v>0</v>
      </c>
      <c r="R1160" s="26" t="s">
        <v>44</v>
      </c>
    </row>
    <row r="1161" spans="1:18" ht="153">
      <c r="A1161" s="225">
        <f t="shared" si="190"/>
        <v>1007</v>
      </c>
      <c r="B1161" s="91" t="s">
        <v>1684</v>
      </c>
      <c r="C1161" s="21" t="s">
        <v>1685</v>
      </c>
      <c r="D1161" s="21" t="s">
        <v>1686</v>
      </c>
      <c r="E1161" s="21" t="s">
        <v>43</v>
      </c>
      <c r="F1161" s="21">
        <v>5</v>
      </c>
      <c r="G1161" s="85">
        <v>1.79</v>
      </c>
      <c r="H1161" s="85">
        <v>1.79</v>
      </c>
      <c r="I1161" s="85">
        <v>1.79</v>
      </c>
      <c r="J1161" s="85">
        <v>1.79</v>
      </c>
      <c r="K1161" s="85">
        <v>1.79</v>
      </c>
      <c r="L1161" s="85">
        <v>1.79</v>
      </c>
      <c r="M1161" s="85">
        <v>1.79</v>
      </c>
      <c r="N1161" s="85">
        <v>1.79</v>
      </c>
      <c r="O1161" s="85">
        <v>1.79</v>
      </c>
      <c r="P1161" s="85">
        <v>1.79</v>
      </c>
      <c r="Q1161" s="85">
        <v>0</v>
      </c>
      <c r="R1161" s="26" t="s">
        <v>44</v>
      </c>
    </row>
    <row r="1162" spans="1:18" ht="409.5">
      <c r="A1162" s="225">
        <f t="shared" si="190"/>
        <v>1008</v>
      </c>
      <c r="B1162" s="91" t="s">
        <v>1687</v>
      </c>
      <c r="C1162" s="21" t="s">
        <v>1685</v>
      </c>
      <c r="D1162" s="21" t="s">
        <v>1688</v>
      </c>
      <c r="E1162" s="21" t="s">
        <v>43</v>
      </c>
      <c r="F1162" s="21">
        <v>5</v>
      </c>
      <c r="G1162" s="85">
        <v>0.97</v>
      </c>
      <c r="H1162" s="85">
        <v>0.97</v>
      </c>
      <c r="I1162" s="85">
        <v>0.97</v>
      </c>
      <c r="J1162" s="85">
        <v>0.97</v>
      </c>
      <c r="K1162" s="85">
        <v>0.97</v>
      </c>
      <c r="L1162" s="85">
        <v>0.97</v>
      </c>
      <c r="M1162" s="85">
        <v>0.97</v>
      </c>
      <c r="N1162" s="85">
        <v>0.97</v>
      </c>
      <c r="O1162" s="85">
        <v>0.97</v>
      </c>
      <c r="P1162" s="85">
        <v>0.97</v>
      </c>
      <c r="Q1162" s="85">
        <v>0</v>
      </c>
      <c r="R1162" s="26" t="s">
        <v>44</v>
      </c>
    </row>
    <row r="1163" spans="1:18" ht="25.5">
      <c r="A1163" s="225">
        <f t="shared" si="190"/>
        <v>1009</v>
      </c>
      <c r="B1163" s="91" t="s">
        <v>1689</v>
      </c>
      <c r="C1163" s="91" t="s">
        <v>1690</v>
      </c>
      <c r="D1163" s="91" t="s">
        <v>1691</v>
      </c>
      <c r="E1163" s="21" t="s">
        <v>43</v>
      </c>
      <c r="F1163" s="21">
        <v>60</v>
      </c>
      <c r="G1163" s="85"/>
      <c r="H1163" s="85"/>
      <c r="I1163" s="85"/>
      <c r="J1163" s="85"/>
      <c r="K1163" s="85"/>
      <c r="L1163" s="85"/>
      <c r="M1163" s="24">
        <v>0.02</v>
      </c>
      <c r="N1163" s="24">
        <v>0.02</v>
      </c>
      <c r="O1163" s="24">
        <v>0.02</v>
      </c>
      <c r="P1163" s="24">
        <v>0.02</v>
      </c>
      <c r="Q1163" s="85">
        <v>0</v>
      </c>
      <c r="R1163" s="26" t="s">
        <v>44</v>
      </c>
    </row>
    <row r="1164" spans="1:18" ht="63.75">
      <c r="A1164" s="225">
        <f t="shared" si="190"/>
        <v>1010</v>
      </c>
      <c r="B1164" s="91" t="s">
        <v>1692</v>
      </c>
      <c r="C1164" s="87" t="s">
        <v>1693</v>
      </c>
      <c r="D1164" s="21" t="s">
        <v>1694</v>
      </c>
      <c r="E1164" s="21" t="s">
        <v>43</v>
      </c>
      <c r="F1164" s="21">
        <v>60</v>
      </c>
      <c r="G1164" s="85"/>
      <c r="H1164" s="85"/>
      <c r="I1164" s="85"/>
      <c r="J1164" s="85"/>
      <c r="K1164" s="85"/>
      <c r="L1164" s="85"/>
      <c r="M1164" s="85">
        <v>0.56000000000000005</v>
      </c>
      <c r="N1164" s="85">
        <v>0.56000000000000005</v>
      </c>
      <c r="O1164" s="85">
        <v>0.56000000000000005</v>
      </c>
      <c r="P1164" s="85">
        <v>0.56000000000000005</v>
      </c>
      <c r="Q1164" s="85">
        <v>0</v>
      </c>
      <c r="R1164" s="26" t="s">
        <v>44</v>
      </c>
    </row>
    <row r="1165" spans="1:18" ht="51">
      <c r="A1165" s="225">
        <f t="shared" si="190"/>
        <v>1011</v>
      </c>
      <c r="B1165" s="91" t="s">
        <v>1695</v>
      </c>
      <c r="C1165" s="87" t="s">
        <v>1696</v>
      </c>
      <c r="D1165" s="21" t="s">
        <v>1694</v>
      </c>
      <c r="E1165" s="21" t="s">
        <v>43</v>
      </c>
      <c r="F1165" s="21">
        <v>60</v>
      </c>
      <c r="G1165" s="85"/>
      <c r="H1165" s="85"/>
      <c r="I1165" s="85"/>
      <c r="J1165" s="85"/>
      <c r="K1165" s="85"/>
      <c r="L1165" s="85"/>
      <c r="M1165" s="85">
        <v>0.31</v>
      </c>
      <c r="N1165" s="85">
        <v>0.31</v>
      </c>
      <c r="O1165" s="85">
        <v>0.31</v>
      </c>
      <c r="P1165" s="85">
        <v>0.31</v>
      </c>
      <c r="Q1165" s="85">
        <v>0</v>
      </c>
      <c r="R1165" s="26" t="s">
        <v>44</v>
      </c>
    </row>
    <row r="1166" spans="1:18" ht="178.5">
      <c r="A1166" s="225">
        <f t="shared" si="190"/>
        <v>1012</v>
      </c>
      <c r="B1166" s="91" t="s">
        <v>1697</v>
      </c>
      <c r="C1166" s="91" t="s">
        <v>1698</v>
      </c>
      <c r="D1166" s="91" t="s">
        <v>1699</v>
      </c>
      <c r="E1166" s="21" t="s">
        <v>43</v>
      </c>
      <c r="F1166" s="21">
        <v>60</v>
      </c>
      <c r="G1166" s="85"/>
      <c r="H1166" s="85"/>
      <c r="I1166" s="85"/>
      <c r="J1166" s="85"/>
      <c r="K1166" s="85"/>
      <c r="L1166" s="85"/>
      <c r="M1166" s="24">
        <v>0.03</v>
      </c>
      <c r="N1166" s="24">
        <v>0.03</v>
      </c>
      <c r="O1166" s="24">
        <v>0.03</v>
      </c>
      <c r="P1166" s="24">
        <v>0.03</v>
      </c>
      <c r="Q1166" s="85">
        <v>100</v>
      </c>
      <c r="R1166" s="26" t="s">
        <v>44</v>
      </c>
    </row>
    <row r="1167" spans="1:18" ht="25.5">
      <c r="A1167" s="225">
        <f t="shared" si="190"/>
        <v>1013</v>
      </c>
      <c r="B1167" s="91" t="s">
        <v>1700</v>
      </c>
      <c r="C1167" s="91" t="s">
        <v>1701</v>
      </c>
      <c r="D1167" s="91" t="s">
        <v>729</v>
      </c>
      <c r="E1167" s="21" t="s">
        <v>43</v>
      </c>
      <c r="F1167" s="21">
        <v>60</v>
      </c>
      <c r="G1167" s="85"/>
      <c r="H1167" s="85"/>
      <c r="I1167" s="85"/>
      <c r="J1167" s="85"/>
      <c r="K1167" s="85"/>
      <c r="L1167" s="85"/>
      <c r="M1167" s="24">
        <v>0.24</v>
      </c>
      <c r="N1167" s="24">
        <v>0.24</v>
      </c>
      <c r="O1167" s="24">
        <v>0.24</v>
      </c>
      <c r="P1167" s="24">
        <v>0.24</v>
      </c>
      <c r="Q1167" s="85">
        <v>0</v>
      </c>
      <c r="R1167" s="26" t="s">
        <v>44</v>
      </c>
    </row>
    <row r="1168" spans="1:18" ht="25.5">
      <c r="A1168" s="225">
        <f t="shared" si="190"/>
        <v>1014</v>
      </c>
      <c r="B1168" s="91" t="s">
        <v>1700</v>
      </c>
      <c r="C1168" s="91" t="s">
        <v>1701</v>
      </c>
      <c r="D1168" s="91" t="s">
        <v>730</v>
      </c>
      <c r="E1168" s="21" t="s">
        <v>43</v>
      </c>
      <c r="F1168" s="21">
        <v>60</v>
      </c>
      <c r="G1168" s="85"/>
      <c r="H1168" s="85"/>
      <c r="I1168" s="85"/>
      <c r="J1168" s="85"/>
      <c r="K1168" s="85"/>
      <c r="L1168" s="85"/>
      <c r="M1168" s="24">
        <v>0.43</v>
      </c>
      <c r="N1168" s="24">
        <v>0.43</v>
      </c>
      <c r="O1168" s="24">
        <v>0.43</v>
      </c>
      <c r="P1168" s="24">
        <v>0.43</v>
      </c>
      <c r="Q1168" s="85">
        <v>0</v>
      </c>
      <c r="R1168" s="26" t="s">
        <v>44</v>
      </c>
    </row>
    <row r="1169" spans="1:18">
      <c r="A1169" s="310" t="s">
        <v>1702</v>
      </c>
      <c r="B1169" s="311"/>
      <c r="C1169" s="311"/>
      <c r="D1169" s="311"/>
      <c r="E1169" s="311"/>
      <c r="F1169" s="311"/>
      <c r="G1169" s="312"/>
      <c r="H1169" s="312"/>
      <c r="I1169" s="312"/>
      <c r="J1169" s="312"/>
      <c r="K1169" s="312"/>
      <c r="L1169" s="312"/>
      <c r="M1169" s="312"/>
      <c r="N1169" s="312"/>
      <c r="O1169" s="312"/>
      <c r="P1169" s="312"/>
      <c r="Q1169" s="311"/>
      <c r="R1169" s="313"/>
    </row>
    <row r="1170" spans="1:18" ht="76.5">
      <c r="A1170" s="226">
        <f>A1168+1</f>
        <v>1015</v>
      </c>
      <c r="B1170" s="66" t="s">
        <v>1703</v>
      </c>
      <c r="C1170" s="128" t="s">
        <v>1704</v>
      </c>
      <c r="D1170" s="128" t="s">
        <v>1705</v>
      </c>
      <c r="E1170" s="128" t="s">
        <v>43</v>
      </c>
      <c r="F1170" s="128">
        <v>5</v>
      </c>
      <c r="G1170" s="69">
        <v>2.38</v>
      </c>
      <c r="H1170" s="69">
        <v>2.38</v>
      </c>
      <c r="I1170" s="69">
        <v>2.38</v>
      </c>
      <c r="J1170" s="69">
        <v>2.38</v>
      </c>
      <c r="K1170" s="69">
        <v>2.38</v>
      </c>
      <c r="L1170" s="69">
        <v>2.38</v>
      </c>
      <c r="M1170" s="69">
        <v>2.38</v>
      </c>
      <c r="N1170" s="69">
        <v>2.38</v>
      </c>
      <c r="O1170" s="69">
        <v>2.38</v>
      </c>
      <c r="P1170" s="69">
        <v>2.38</v>
      </c>
      <c r="Q1170" s="69">
        <v>0</v>
      </c>
      <c r="R1170" s="227"/>
    </row>
    <row r="1171" spans="1:18" ht="51">
      <c r="A1171" s="228">
        <f t="shared" ref="A1171:A1234" si="191">A1170+1</f>
        <v>1016</v>
      </c>
      <c r="B1171" s="52" t="s">
        <v>1706</v>
      </c>
      <c r="C1171" s="53" t="s">
        <v>1704</v>
      </c>
      <c r="D1171" s="53" t="s">
        <v>1707</v>
      </c>
      <c r="E1171" s="53" t="s">
        <v>43</v>
      </c>
      <c r="F1171" s="53">
        <v>5</v>
      </c>
      <c r="G1171" s="54">
        <v>0.2</v>
      </c>
      <c r="H1171" s="54">
        <v>0.2</v>
      </c>
      <c r="I1171" s="54">
        <v>0.2</v>
      </c>
      <c r="J1171" s="54">
        <v>0.2</v>
      </c>
      <c r="K1171" s="54">
        <v>0.2</v>
      </c>
      <c r="L1171" s="54">
        <v>0.2</v>
      </c>
      <c r="M1171" s="54">
        <v>0.2</v>
      </c>
      <c r="N1171" s="54">
        <v>0.2</v>
      </c>
      <c r="O1171" s="54">
        <v>0.2</v>
      </c>
      <c r="P1171" s="54">
        <v>0.2</v>
      </c>
      <c r="Q1171" s="54">
        <v>0</v>
      </c>
      <c r="R1171" s="218"/>
    </row>
    <row r="1172" spans="1:18" ht="63.75">
      <c r="A1172" s="228">
        <f t="shared" si="191"/>
        <v>1017</v>
      </c>
      <c r="B1172" s="52" t="s">
        <v>1708</v>
      </c>
      <c r="C1172" s="53" t="s">
        <v>1704</v>
      </c>
      <c r="D1172" s="53" t="s">
        <v>1709</v>
      </c>
      <c r="E1172" s="53" t="s">
        <v>43</v>
      </c>
      <c r="F1172" s="53">
        <v>5</v>
      </c>
      <c r="G1172" s="54">
        <v>0.48</v>
      </c>
      <c r="H1172" s="54">
        <v>0.48</v>
      </c>
      <c r="I1172" s="54">
        <v>0.48</v>
      </c>
      <c r="J1172" s="54">
        <v>0.48</v>
      </c>
      <c r="K1172" s="54">
        <v>0.48</v>
      </c>
      <c r="L1172" s="54">
        <v>0.48</v>
      </c>
      <c r="M1172" s="54">
        <v>0.48</v>
      </c>
      <c r="N1172" s="54">
        <v>0.48</v>
      </c>
      <c r="O1172" s="54">
        <v>0.48</v>
      </c>
      <c r="P1172" s="54">
        <v>0.48</v>
      </c>
      <c r="Q1172" s="54">
        <v>0</v>
      </c>
      <c r="R1172" s="218"/>
    </row>
    <row r="1173" spans="1:18" ht="89.25">
      <c r="A1173" s="228">
        <f t="shared" si="191"/>
        <v>1018</v>
      </c>
      <c r="B1173" s="52" t="s">
        <v>1710</v>
      </c>
      <c r="C1173" s="53" t="s">
        <v>1704</v>
      </c>
      <c r="D1173" s="53" t="s">
        <v>1711</v>
      </c>
      <c r="E1173" s="53" t="s">
        <v>43</v>
      </c>
      <c r="F1173" s="53">
        <v>5</v>
      </c>
      <c r="G1173" s="54">
        <v>0.75</v>
      </c>
      <c r="H1173" s="54">
        <v>0.75</v>
      </c>
      <c r="I1173" s="54">
        <v>0.75</v>
      </c>
      <c r="J1173" s="54">
        <v>0.75</v>
      </c>
      <c r="K1173" s="54">
        <v>0.75</v>
      </c>
      <c r="L1173" s="54">
        <v>0.75</v>
      </c>
      <c r="M1173" s="54">
        <v>0.75</v>
      </c>
      <c r="N1173" s="54">
        <v>0.75</v>
      </c>
      <c r="O1173" s="54">
        <v>0.75</v>
      </c>
      <c r="P1173" s="54">
        <v>0.75</v>
      </c>
      <c r="Q1173" s="54">
        <v>0</v>
      </c>
      <c r="R1173" s="218"/>
    </row>
    <row r="1174" spans="1:18" ht="76.5">
      <c r="A1174" s="228">
        <f t="shared" si="191"/>
        <v>1019</v>
      </c>
      <c r="B1174" s="52" t="s">
        <v>1712</v>
      </c>
      <c r="C1174" s="53" t="s">
        <v>1704</v>
      </c>
      <c r="D1174" s="53" t="s">
        <v>1713</v>
      </c>
      <c r="E1174" s="53" t="s">
        <v>43</v>
      </c>
      <c r="F1174" s="53">
        <v>5</v>
      </c>
      <c r="G1174" s="54">
        <v>0.37</v>
      </c>
      <c r="H1174" s="54">
        <v>0.37</v>
      </c>
      <c r="I1174" s="54">
        <v>0.37</v>
      </c>
      <c r="J1174" s="54">
        <v>0.37</v>
      </c>
      <c r="K1174" s="54">
        <v>0.37</v>
      </c>
      <c r="L1174" s="54">
        <v>0.37</v>
      </c>
      <c r="M1174" s="54">
        <v>0.37</v>
      </c>
      <c r="N1174" s="54">
        <v>0.37</v>
      </c>
      <c r="O1174" s="54">
        <v>0.37</v>
      </c>
      <c r="P1174" s="54">
        <v>0.37</v>
      </c>
      <c r="Q1174" s="54">
        <v>0</v>
      </c>
      <c r="R1174" s="218"/>
    </row>
    <row r="1175" spans="1:18" ht="51">
      <c r="A1175" s="228">
        <f t="shared" si="191"/>
        <v>1020</v>
      </c>
      <c r="B1175" s="52" t="s">
        <v>1714</v>
      </c>
      <c r="C1175" s="53" t="s">
        <v>1704</v>
      </c>
      <c r="D1175" s="53" t="s">
        <v>1715</v>
      </c>
      <c r="E1175" s="53" t="s">
        <v>43</v>
      </c>
      <c r="F1175" s="53">
        <v>5</v>
      </c>
      <c r="G1175" s="54">
        <v>0.21</v>
      </c>
      <c r="H1175" s="54">
        <v>0.21</v>
      </c>
      <c r="I1175" s="54">
        <v>0.21</v>
      </c>
      <c r="J1175" s="54">
        <v>0.21</v>
      </c>
      <c r="K1175" s="54">
        <v>0.21</v>
      </c>
      <c r="L1175" s="54">
        <v>0.21</v>
      </c>
      <c r="M1175" s="54">
        <v>0.21</v>
      </c>
      <c r="N1175" s="54">
        <v>0.21</v>
      </c>
      <c r="O1175" s="54">
        <v>0.21</v>
      </c>
      <c r="P1175" s="54">
        <v>0.21</v>
      </c>
      <c r="Q1175" s="54">
        <v>0</v>
      </c>
      <c r="R1175" s="218"/>
    </row>
    <row r="1176" spans="1:18" ht="38.25">
      <c r="A1176" s="228">
        <f t="shared" si="191"/>
        <v>1021</v>
      </c>
      <c r="B1176" s="52" t="s">
        <v>1716</v>
      </c>
      <c r="C1176" s="53" t="s">
        <v>1704</v>
      </c>
      <c r="D1176" s="53" t="s">
        <v>1717</v>
      </c>
      <c r="E1176" s="53" t="s">
        <v>43</v>
      </c>
      <c r="F1176" s="53">
        <v>5</v>
      </c>
      <c r="G1176" s="54">
        <v>0.23</v>
      </c>
      <c r="H1176" s="54">
        <v>0.23</v>
      </c>
      <c r="I1176" s="54">
        <v>0.23</v>
      </c>
      <c r="J1176" s="54">
        <v>0.23</v>
      </c>
      <c r="K1176" s="54">
        <v>0.23</v>
      </c>
      <c r="L1176" s="54">
        <v>0.23</v>
      </c>
      <c r="M1176" s="54">
        <v>0.23</v>
      </c>
      <c r="N1176" s="54">
        <v>0.23</v>
      </c>
      <c r="O1176" s="54">
        <v>0.23</v>
      </c>
      <c r="P1176" s="54">
        <v>0.23</v>
      </c>
      <c r="Q1176" s="54">
        <v>0</v>
      </c>
      <c r="R1176" s="218"/>
    </row>
    <row r="1177" spans="1:18" ht="51">
      <c r="A1177" s="228">
        <f t="shared" si="191"/>
        <v>1022</v>
      </c>
      <c r="B1177" s="52" t="s">
        <v>1718</v>
      </c>
      <c r="C1177" s="53" t="s">
        <v>1704</v>
      </c>
      <c r="D1177" s="53" t="s">
        <v>1719</v>
      </c>
      <c r="E1177" s="53" t="s">
        <v>43</v>
      </c>
      <c r="F1177" s="53">
        <v>5</v>
      </c>
      <c r="G1177" s="54">
        <v>0.6</v>
      </c>
      <c r="H1177" s="54">
        <v>0.6</v>
      </c>
      <c r="I1177" s="54">
        <v>0.6</v>
      </c>
      <c r="J1177" s="54">
        <v>0.6</v>
      </c>
      <c r="K1177" s="54">
        <v>0.6</v>
      </c>
      <c r="L1177" s="54">
        <v>0.6</v>
      </c>
      <c r="M1177" s="54">
        <v>0.6</v>
      </c>
      <c r="N1177" s="54">
        <v>0.6</v>
      </c>
      <c r="O1177" s="54">
        <v>0.6</v>
      </c>
      <c r="P1177" s="54">
        <v>0.6</v>
      </c>
      <c r="Q1177" s="54">
        <v>0</v>
      </c>
      <c r="R1177" s="218"/>
    </row>
    <row r="1178" spans="1:18" ht="216.75">
      <c r="A1178" s="228">
        <f t="shared" si="191"/>
        <v>1023</v>
      </c>
      <c r="B1178" s="52" t="s">
        <v>1720</v>
      </c>
      <c r="C1178" s="53" t="s">
        <v>1721</v>
      </c>
      <c r="D1178" s="53" t="s">
        <v>1722</v>
      </c>
      <c r="E1178" s="53" t="s">
        <v>43</v>
      </c>
      <c r="F1178" s="53">
        <v>5</v>
      </c>
      <c r="G1178" s="54">
        <v>1.7</v>
      </c>
      <c r="H1178" s="54">
        <v>1.7</v>
      </c>
      <c r="I1178" s="54">
        <v>1.7</v>
      </c>
      <c r="J1178" s="54">
        <v>1.7</v>
      </c>
      <c r="K1178" s="54">
        <v>1.7</v>
      </c>
      <c r="L1178" s="54">
        <v>1.7</v>
      </c>
      <c r="M1178" s="54">
        <v>1.7</v>
      </c>
      <c r="N1178" s="54">
        <v>1.7</v>
      </c>
      <c r="O1178" s="54">
        <v>1.7</v>
      </c>
      <c r="P1178" s="54">
        <v>1.7</v>
      </c>
      <c r="Q1178" s="54">
        <v>0</v>
      </c>
      <c r="R1178" s="218"/>
    </row>
    <row r="1179" spans="1:18" ht="89.25">
      <c r="A1179" s="228">
        <f t="shared" si="191"/>
        <v>1024</v>
      </c>
      <c r="B1179" s="52" t="s">
        <v>1723</v>
      </c>
      <c r="C1179" s="53" t="s">
        <v>1721</v>
      </c>
      <c r="D1179" s="53" t="s">
        <v>1724</v>
      </c>
      <c r="E1179" s="53" t="s">
        <v>43</v>
      </c>
      <c r="F1179" s="53">
        <v>5</v>
      </c>
      <c r="G1179" s="54">
        <v>1.5</v>
      </c>
      <c r="H1179" s="54">
        <v>1.5</v>
      </c>
      <c r="I1179" s="54">
        <v>1.5</v>
      </c>
      <c r="J1179" s="54">
        <v>1.5</v>
      </c>
      <c r="K1179" s="54">
        <v>1.5</v>
      </c>
      <c r="L1179" s="54">
        <v>1.5</v>
      </c>
      <c r="M1179" s="54">
        <v>1.5</v>
      </c>
      <c r="N1179" s="54">
        <v>1.5</v>
      </c>
      <c r="O1179" s="54">
        <v>1.5</v>
      </c>
      <c r="P1179" s="54">
        <v>1.5</v>
      </c>
      <c r="Q1179" s="54">
        <v>0</v>
      </c>
      <c r="R1179" s="218"/>
    </row>
    <row r="1180" spans="1:18" ht="38.25">
      <c r="A1180" s="228">
        <f t="shared" si="191"/>
        <v>1025</v>
      </c>
      <c r="B1180" s="52" t="s">
        <v>1725</v>
      </c>
      <c r="C1180" s="53" t="s">
        <v>1721</v>
      </c>
      <c r="D1180" s="53" t="s">
        <v>1707</v>
      </c>
      <c r="E1180" s="53" t="s">
        <v>43</v>
      </c>
      <c r="F1180" s="53">
        <v>5</v>
      </c>
      <c r="G1180" s="54">
        <v>0.4</v>
      </c>
      <c r="H1180" s="54">
        <v>0.4</v>
      </c>
      <c r="I1180" s="54">
        <v>0.4</v>
      </c>
      <c r="J1180" s="54">
        <v>0.4</v>
      </c>
      <c r="K1180" s="54">
        <v>0.4</v>
      </c>
      <c r="L1180" s="54">
        <v>0.4</v>
      </c>
      <c r="M1180" s="54">
        <v>0.4</v>
      </c>
      <c r="N1180" s="54">
        <v>0.4</v>
      </c>
      <c r="O1180" s="54">
        <v>0.4</v>
      </c>
      <c r="P1180" s="54">
        <v>0.4</v>
      </c>
      <c r="Q1180" s="54">
        <v>0</v>
      </c>
      <c r="R1180" s="218"/>
    </row>
    <row r="1181" spans="1:18" ht="51">
      <c r="A1181" s="228">
        <f t="shared" si="191"/>
        <v>1026</v>
      </c>
      <c r="B1181" s="52" t="s">
        <v>1726</v>
      </c>
      <c r="C1181" s="53" t="s">
        <v>1721</v>
      </c>
      <c r="D1181" s="53" t="s">
        <v>1709</v>
      </c>
      <c r="E1181" s="53" t="s">
        <v>43</v>
      </c>
      <c r="F1181" s="53">
        <v>5</v>
      </c>
      <c r="G1181" s="54">
        <v>0.19</v>
      </c>
      <c r="H1181" s="54">
        <v>0.19</v>
      </c>
      <c r="I1181" s="54">
        <v>0.19</v>
      </c>
      <c r="J1181" s="54">
        <v>0.19</v>
      </c>
      <c r="K1181" s="54">
        <v>0.19</v>
      </c>
      <c r="L1181" s="54">
        <v>0.19</v>
      </c>
      <c r="M1181" s="54">
        <v>0.19</v>
      </c>
      <c r="N1181" s="54">
        <v>0.19</v>
      </c>
      <c r="O1181" s="54">
        <v>0.19</v>
      </c>
      <c r="P1181" s="54">
        <v>0.19</v>
      </c>
      <c r="Q1181" s="54">
        <v>0</v>
      </c>
      <c r="R1181" s="218"/>
    </row>
    <row r="1182" spans="1:18" ht="25.5">
      <c r="A1182" s="228">
        <f t="shared" si="191"/>
        <v>1027</v>
      </c>
      <c r="B1182" s="52" t="s">
        <v>1727</v>
      </c>
      <c r="C1182" s="53" t="s">
        <v>1721</v>
      </c>
      <c r="D1182" s="53" t="s">
        <v>1711</v>
      </c>
      <c r="E1182" s="53" t="s">
        <v>43</v>
      </c>
      <c r="F1182" s="53">
        <v>5</v>
      </c>
      <c r="G1182" s="54">
        <v>0.11</v>
      </c>
      <c r="H1182" s="54">
        <v>0.11</v>
      </c>
      <c r="I1182" s="54">
        <v>0.11</v>
      </c>
      <c r="J1182" s="54">
        <v>0.11</v>
      </c>
      <c r="K1182" s="54">
        <v>0.11</v>
      </c>
      <c r="L1182" s="54">
        <v>0.11</v>
      </c>
      <c r="M1182" s="54">
        <v>0.11</v>
      </c>
      <c r="N1182" s="54">
        <v>0.11</v>
      </c>
      <c r="O1182" s="54">
        <v>0.11</v>
      </c>
      <c r="P1182" s="54">
        <v>0.11</v>
      </c>
      <c r="Q1182" s="54">
        <v>0</v>
      </c>
      <c r="R1182" s="229"/>
    </row>
    <row r="1183" spans="1:18" ht="25.5">
      <c r="A1183" s="228">
        <f t="shared" si="191"/>
        <v>1028</v>
      </c>
      <c r="B1183" s="52" t="s">
        <v>1728</v>
      </c>
      <c r="C1183" s="101" t="s">
        <v>1627</v>
      </c>
      <c r="D1183" s="133" t="s">
        <v>1729</v>
      </c>
      <c r="E1183" s="128" t="s">
        <v>43</v>
      </c>
      <c r="F1183" s="133">
        <v>5</v>
      </c>
      <c r="G1183" s="54">
        <v>1.94</v>
      </c>
      <c r="H1183" s="69">
        <v>1.94</v>
      </c>
      <c r="I1183" s="79">
        <v>1.94</v>
      </c>
      <c r="J1183" s="69">
        <v>1.94</v>
      </c>
      <c r="K1183" s="79">
        <v>1.94</v>
      </c>
      <c r="L1183" s="69">
        <v>1.94</v>
      </c>
      <c r="M1183" s="79">
        <v>1.94</v>
      </c>
      <c r="N1183" s="69">
        <v>1.94</v>
      </c>
      <c r="O1183" s="79">
        <v>1.94</v>
      </c>
      <c r="P1183" s="69">
        <v>1.94</v>
      </c>
      <c r="Q1183" s="79">
        <v>0</v>
      </c>
      <c r="R1183" s="230" t="s">
        <v>44</v>
      </c>
    </row>
    <row r="1184" spans="1:18" ht="25.5">
      <c r="A1184" s="228">
        <f t="shared" si="191"/>
        <v>1029</v>
      </c>
      <c r="B1184" s="52" t="s">
        <v>1730</v>
      </c>
      <c r="C1184" s="140" t="s">
        <v>1627</v>
      </c>
      <c r="D1184" s="53" t="s">
        <v>1731</v>
      </c>
      <c r="E1184" s="133" t="s">
        <v>43</v>
      </c>
      <c r="F1184" s="53">
        <v>5</v>
      </c>
      <c r="G1184" s="79">
        <v>1.3</v>
      </c>
      <c r="H1184" s="54">
        <v>1.3</v>
      </c>
      <c r="I1184" s="54">
        <v>1.3</v>
      </c>
      <c r="J1184" s="79">
        <v>1.3</v>
      </c>
      <c r="K1184" s="54">
        <v>1.3</v>
      </c>
      <c r="L1184" s="79">
        <v>1.3</v>
      </c>
      <c r="M1184" s="54">
        <v>1.3</v>
      </c>
      <c r="N1184" s="79">
        <v>1.3</v>
      </c>
      <c r="O1184" s="54">
        <v>1.3</v>
      </c>
      <c r="P1184" s="79">
        <v>1.3</v>
      </c>
      <c r="Q1184" s="118">
        <v>16.920000000000002</v>
      </c>
      <c r="R1184" s="230" t="s">
        <v>44</v>
      </c>
    </row>
    <row r="1185" spans="1:18" ht="25.5">
      <c r="A1185" s="228">
        <f t="shared" si="191"/>
        <v>1030</v>
      </c>
      <c r="B1185" s="52" t="s">
        <v>1730</v>
      </c>
      <c r="C1185" s="95" t="s">
        <v>1627</v>
      </c>
      <c r="D1185" s="133" t="s">
        <v>1732</v>
      </c>
      <c r="E1185" s="53" t="s">
        <v>43</v>
      </c>
      <c r="F1185" s="133">
        <v>5</v>
      </c>
      <c r="G1185" s="54">
        <v>1.87</v>
      </c>
      <c r="H1185" s="79">
        <v>1.87</v>
      </c>
      <c r="I1185" s="54">
        <v>1.87</v>
      </c>
      <c r="J1185" s="54">
        <v>1.87</v>
      </c>
      <c r="K1185" s="79">
        <v>1.87</v>
      </c>
      <c r="L1185" s="54">
        <v>1.87</v>
      </c>
      <c r="M1185" s="79">
        <v>1.87</v>
      </c>
      <c r="N1185" s="54">
        <v>1.87</v>
      </c>
      <c r="O1185" s="79">
        <v>1.87</v>
      </c>
      <c r="P1185" s="54">
        <v>1.87</v>
      </c>
      <c r="Q1185" s="79">
        <v>39.57</v>
      </c>
      <c r="R1185" s="230" t="s">
        <v>44</v>
      </c>
    </row>
    <row r="1186" spans="1:18" ht="25.5">
      <c r="A1186" s="228">
        <f t="shared" si="191"/>
        <v>1031</v>
      </c>
      <c r="B1186" s="52" t="s">
        <v>1730</v>
      </c>
      <c r="C1186" s="140" t="s">
        <v>1627</v>
      </c>
      <c r="D1186" s="112" t="s">
        <v>1733</v>
      </c>
      <c r="E1186" s="133" t="s">
        <v>43</v>
      </c>
      <c r="F1186" s="112">
        <v>5</v>
      </c>
      <c r="G1186" s="79">
        <v>1.03</v>
      </c>
      <c r="H1186" s="54">
        <v>1.03</v>
      </c>
      <c r="I1186" s="83">
        <v>1.03</v>
      </c>
      <c r="J1186" s="79">
        <v>1.03</v>
      </c>
      <c r="K1186" s="83">
        <v>1.03</v>
      </c>
      <c r="L1186" s="79">
        <v>1.03</v>
      </c>
      <c r="M1186" s="83">
        <v>1.03</v>
      </c>
      <c r="N1186" s="79">
        <v>1.03</v>
      </c>
      <c r="O1186" s="83">
        <v>1.03</v>
      </c>
      <c r="P1186" s="79">
        <v>1.03</v>
      </c>
      <c r="Q1186" s="54">
        <v>22.33</v>
      </c>
      <c r="R1186" s="230" t="s">
        <v>44</v>
      </c>
    </row>
    <row r="1187" spans="1:18" ht="89.25">
      <c r="A1187" s="228">
        <f t="shared" si="191"/>
        <v>1032</v>
      </c>
      <c r="B1187" s="52" t="s">
        <v>1626</v>
      </c>
      <c r="C1187" s="95" t="s">
        <v>1627</v>
      </c>
      <c r="D1187" s="53" t="s">
        <v>1628</v>
      </c>
      <c r="E1187" s="53" t="s">
        <v>43</v>
      </c>
      <c r="F1187" s="53">
        <v>5</v>
      </c>
      <c r="G1187" s="54">
        <v>1.25</v>
      </c>
      <c r="H1187" s="54">
        <v>1.25</v>
      </c>
      <c r="I1187" s="54">
        <v>1.25</v>
      </c>
      <c r="J1187" s="54">
        <v>1.25</v>
      </c>
      <c r="K1187" s="54">
        <v>1.25</v>
      </c>
      <c r="L1187" s="54">
        <v>1.25</v>
      </c>
      <c r="M1187" s="54">
        <v>1.25</v>
      </c>
      <c r="N1187" s="54">
        <v>1.25</v>
      </c>
      <c r="O1187" s="54">
        <v>1.25</v>
      </c>
      <c r="P1187" s="54">
        <v>1.25</v>
      </c>
      <c r="Q1187" s="54">
        <v>7.51</v>
      </c>
      <c r="R1187" s="19" t="s">
        <v>1734</v>
      </c>
    </row>
    <row r="1188" spans="1:18" ht="178.5">
      <c r="A1188" s="228">
        <f t="shared" si="191"/>
        <v>1033</v>
      </c>
      <c r="B1188" s="52" t="s">
        <v>1630</v>
      </c>
      <c r="C1188" s="95" t="s">
        <v>1627</v>
      </c>
      <c r="D1188" s="53" t="s">
        <v>1631</v>
      </c>
      <c r="E1188" s="53" t="s">
        <v>43</v>
      </c>
      <c r="F1188" s="53">
        <v>5</v>
      </c>
      <c r="G1188" s="54">
        <v>2.5</v>
      </c>
      <c r="H1188" s="54">
        <v>2.5</v>
      </c>
      <c r="I1188" s="54">
        <v>2.5</v>
      </c>
      <c r="J1188" s="54">
        <v>2.5</v>
      </c>
      <c r="K1188" s="54">
        <v>2.5</v>
      </c>
      <c r="L1188" s="54">
        <v>2.5</v>
      </c>
      <c r="M1188" s="54">
        <v>2.5</v>
      </c>
      <c r="N1188" s="54">
        <v>2.5</v>
      </c>
      <c r="O1188" s="54">
        <v>2.5</v>
      </c>
      <c r="P1188" s="54">
        <v>2.5</v>
      </c>
      <c r="Q1188" s="54">
        <v>6.24</v>
      </c>
      <c r="R1188" s="19" t="s">
        <v>1734</v>
      </c>
    </row>
    <row r="1189" spans="1:18" ht="51">
      <c r="A1189" s="228">
        <f t="shared" si="191"/>
        <v>1034</v>
      </c>
      <c r="B1189" s="52" t="s">
        <v>1632</v>
      </c>
      <c r="C1189" s="95" t="s">
        <v>1627</v>
      </c>
      <c r="D1189" s="53" t="s">
        <v>1633</v>
      </c>
      <c r="E1189" s="53" t="s">
        <v>43</v>
      </c>
      <c r="F1189" s="53">
        <v>5</v>
      </c>
      <c r="G1189" s="54">
        <v>0.6</v>
      </c>
      <c r="H1189" s="54">
        <v>0.6</v>
      </c>
      <c r="I1189" s="54">
        <v>0.6</v>
      </c>
      <c r="J1189" s="54">
        <v>0.6</v>
      </c>
      <c r="K1189" s="54">
        <v>0.6</v>
      </c>
      <c r="L1189" s="54">
        <v>0.6</v>
      </c>
      <c r="M1189" s="54">
        <v>0.6</v>
      </c>
      <c r="N1189" s="54">
        <v>0.6</v>
      </c>
      <c r="O1189" s="54">
        <v>0.6</v>
      </c>
      <c r="P1189" s="54">
        <v>0.6</v>
      </c>
      <c r="Q1189" s="54">
        <v>0</v>
      </c>
      <c r="R1189" s="19" t="s">
        <v>1734</v>
      </c>
    </row>
    <row r="1190" spans="1:18" ht="38.25">
      <c r="A1190" s="228">
        <f t="shared" si="191"/>
        <v>1035</v>
      </c>
      <c r="B1190" s="52" t="s">
        <v>1634</v>
      </c>
      <c r="C1190" s="95" t="s">
        <v>1627</v>
      </c>
      <c r="D1190" s="53" t="s">
        <v>1635</v>
      </c>
      <c r="E1190" s="53" t="s">
        <v>43</v>
      </c>
      <c r="F1190" s="53">
        <v>5</v>
      </c>
      <c r="G1190" s="54">
        <v>0.5</v>
      </c>
      <c r="H1190" s="54">
        <v>0.5</v>
      </c>
      <c r="I1190" s="54">
        <v>0.5</v>
      </c>
      <c r="J1190" s="54">
        <v>0.5</v>
      </c>
      <c r="K1190" s="54">
        <v>0.5</v>
      </c>
      <c r="L1190" s="54">
        <v>0.5</v>
      </c>
      <c r="M1190" s="54">
        <v>0.5</v>
      </c>
      <c r="N1190" s="54">
        <v>0.5</v>
      </c>
      <c r="O1190" s="54">
        <v>0.5</v>
      </c>
      <c r="P1190" s="54">
        <v>0.5</v>
      </c>
      <c r="Q1190" s="54">
        <v>0</v>
      </c>
      <c r="R1190" s="19" t="s">
        <v>1734</v>
      </c>
    </row>
    <row r="1191" spans="1:18" ht="25.5">
      <c r="A1191" s="228">
        <f t="shared" si="191"/>
        <v>1036</v>
      </c>
      <c r="B1191" s="52" t="s">
        <v>1636</v>
      </c>
      <c r="C1191" s="95" t="s">
        <v>1627</v>
      </c>
      <c r="D1191" s="53" t="s">
        <v>1637</v>
      </c>
      <c r="E1191" s="53" t="s">
        <v>43</v>
      </c>
      <c r="F1191" s="53">
        <v>5</v>
      </c>
      <c r="G1191" s="54">
        <v>2.4</v>
      </c>
      <c r="H1191" s="54">
        <v>2.4</v>
      </c>
      <c r="I1191" s="54">
        <v>2.4</v>
      </c>
      <c r="J1191" s="54">
        <v>2.4</v>
      </c>
      <c r="K1191" s="54">
        <v>2.4</v>
      </c>
      <c r="L1191" s="54">
        <v>2.4</v>
      </c>
      <c r="M1191" s="54">
        <v>2.4</v>
      </c>
      <c r="N1191" s="54">
        <v>2.4</v>
      </c>
      <c r="O1191" s="54">
        <v>2.4</v>
      </c>
      <c r="P1191" s="54">
        <v>2.4</v>
      </c>
      <c r="Q1191" s="54">
        <v>40.32</v>
      </c>
      <c r="R1191" s="19" t="s">
        <v>1734</v>
      </c>
    </row>
    <row r="1192" spans="1:18" ht="25.5">
      <c r="A1192" s="228">
        <f t="shared" si="191"/>
        <v>1037</v>
      </c>
      <c r="B1192" s="52" t="s">
        <v>1638</v>
      </c>
      <c r="C1192" s="95" t="s">
        <v>1627</v>
      </c>
      <c r="D1192" s="219" t="s">
        <v>1639</v>
      </c>
      <c r="E1192" s="53" t="s">
        <v>43</v>
      </c>
      <c r="F1192" s="53">
        <v>5</v>
      </c>
      <c r="G1192" s="220">
        <v>0.35</v>
      </c>
      <c r="H1192" s="220">
        <v>0.35</v>
      </c>
      <c r="I1192" s="220">
        <v>0.35</v>
      </c>
      <c r="J1192" s="220">
        <v>0.35</v>
      </c>
      <c r="K1192" s="220">
        <v>0.35</v>
      </c>
      <c r="L1192" s="220">
        <v>0.35</v>
      </c>
      <c r="M1192" s="220">
        <v>0.35</v>
      </c>
      <c r="N1192" s="220">
        <v>0.35</v>
      </c>
      <c r="O1192" s="220">
        <v>0.35</v>
      </c>
      <c r="P1192" s="220">
        <v>0.35</v>
      </c>
      <c r="Q1192" s="220">
        <v>0</v>
      </c>
      <c r="R1192" s="19" t="s">
        <v>1734</v>
      </c>
    </row>
    <row r="1193" spans="1:18" ht="25.5">
      <c r="A1193" s="228">
        <f t="shared" si="191"/>
        <v>1038</v>
      </c>
      <c r="B1193" s="52" t="s">
        <v>1640</v>
      </c>
      <c r="C1193" s="95" t="s">
        <v>1627</v>
      </c>
      <c r="D1193" s="219" t="s">
        <v>1641</v>
      </c>
      <c r="E1193" s="53" t="s">
        <v>43</v>
      </c>
      <c r="F1193" s="53">
        <v>5</v>
      </c>
      <c r="G1193" s="220">
        <v>1</v>
      </c>
      <c r="H1193" s="220">
        <v>1</v>
      </c>
      <c r="I1193" s="220">
        <v>1</v>
      </c>
      <c r="J1193" s="220">
        <v>1</v>
      </c>
      <c r="K1193" s="220">
        <v>1</v>
      </c>
      <c r="L1193" s="220">
        <v>1</v>
      </c>
      <c r="M1193" s="220">
        <v>1</v>
      </c>
      <c r="N1193" s="220">
        <v>1</v>
      </c>
      <c r="O1193" s="220">
        <v>1</v>
      </c>
      <c r="P1193" s="220">
        <v>1</v>
      </c>
      <c r="Q1193" s="220">
        <v>0</v>
      </c>
      <c r="R1193" s="19" t="s">
        <v>1734</v>
      </c>
    </row>
    <row r="1194" spans="1:18" ht="127.5">
      <c r="A1194" s="228">
        <f t="shared" si="191"/>
        <v>1039</v>
      </c>
      <c r="B1194" s="52" t="s">
        <v>1642</v>
      </c>
      <c r="C1194" s="95" t="s">
        <v>1627</v>
      </c>
      <c r="D1194" s="219" t="s">
        <v>1643</v>
      </c>
      <c r="E1194" s="53" t="s">
        <v>43</v>
      </c>
      <c r="F1194" s="53">
        <v>5</v>
      </c>
      <c r="G1194" s="220">
        <v>0.5</v>
      </c>
      <c r="H1194" s="220">
        <v>0.5</v>
      </c>
      <c r="I1194" s="220">
        <v>0.5</v>
      </c>
      <c r="J1194" s="220">
        <v>0.5</v>
      </c>
      <c r="K1194" s="220">
        <v>0.5</v>
      </c>
      <c r="L1194" s="220">
        <v>0.5</v>
      </c>
      <c r="M1194" s="220">
        <v>0.5</v>
      </c>
      <c r="N1194" s="220">
        <v>0.5</v>
      </c>
      <c r="O1194" s="220">
        <v>0.5</v>
      </c>
      <c r="P1194" s="220">
        <v>0.5</v>
      </c>
      <c r="Q1194" s="220">
        <v>0</v>
      </c>
      <c r="R1194" s="19" t="s">
        <v>1734</v>
      </c>
    </row>
    <row r="1195" spans="1:18" ht="25.5">
      <c r="A1195" s="228">
        <f t="shared" si="191"/>
        <v>1040</v>
      </c>
      <c r="B1195" s="52" t="s">
        <v>1644</v>
      </c>
      <c r="C1195" s="95" t="s">
        <v>1627</v>
      </c>
      <c r="D1195" s="53" t="s">
        <v>1645</v>
      </c>
      <c r="E1195" s="53" t="s">
        <v>43</v>
      </c>
      <c r="F1195" s="53">
        <v>5</v>
      </c>
      <c r="G1195" s="54">
        <v>0.7</v>
      </c>
      <c r="H1195" s="54">
        <v>0.7</v>
      </c>
      <c r="I1195" s="54">
        <v>0.7</v>
      </c>
      <c r="J1195" s="54">
        <v>0.7</v>
      </c>
      <c r="K1195" s="54">
        <v>0.7</v>
      </c>
      <c r="L1195" s="54">
        <v>0.7</v>
      </c>
      <c r="M1195" s="54">
        <v>0.7</v>
      </c>
      <c r="N1195" s="54">
        <v>0.7</v>
      </c>
      <c r="O1195" s="54">
        <v>0.7</v>
      </c>
      <c r="P1195" s="54">
        <v>0.7</v>
      </c>
      <c r="Q1195" s="54">
        <v>0</v>
      </c>
      <c r="R1195" s="19" t="s">
        <v>1734</v>
      </c>
    </row>
    <row r="1196" spans="1:18" ht="25.5">
      <c r="A1196" s="228">
        <f t="shared" si="191"/>
        <v>1041</v>
      </c>
      <c r="B1196" s="52" t="s">
        <v>1644</v>
      </c>
      <c r="C1196" s="95" t="s">
        <v>1627</v>
      </c>
      <c r="D1196" s="53" t="s">
        <v>1646</v>
      </c>
      <c r="E1196" s="53" t="s">
        <v>43</v>
      </c>
      <c r="F1196" s="53">
        <v>5</v>
      </c>
      <c r="G1196" s="54">
        <v>0.6</v>
      </c>
      <c r="H1196" s="54">
        <v>0.6</v>
      </c>
      <c r="I1196" s="54">
        <v>0.6</v>
      </c>
      <c r="J1196" s="54">
        <v>0.6</v>
      </c>
      <c r="K1196" s="54">
        <v>0.6</v>
      </c>
      <c r="L1196" s="54">
        <v>0.6</v>
      </c>
      <c r="M1196" s="54">
        <v>0.6</v>
      </c>
      <c r="N1196" s="54">
        <v>0.6</v>
      </c>
      <c r="O1196" s="54">
        <v>0.6</v>
      </c>
      <c r="P1196" s="54">
        <v>0.6</v>
      </c>
      <c r="Q1196" s="54">
        <v>0</v>
      </c>
      <c r="R1196" s="19" t="s">
        <v>1734</v>
      </c>
    </row>
    <row r="1197" spans="1:18" ht="38.25">
      <c r="A1197" s="228">
        <f t="shared" si="191"/>
        <v>1042</v>
      </c>
      <c r="B1197" s="111" t="s">
        <v>1647</v>
      </c>
      <c r="C1197" s="221" t="s">
        <v>1627</v>
      </c>
      <c r="D1197" s="36" t="s">
        <v>305</v>
      </c>
      <c r="E1197" s="53" t="s">
        <v>43</v>
      </c>
      <c r="F1197" s="53">
        <v>5</v>
      </c>
      <c r="G1197" s="54">
        <v>3.2</v>
      </c>
      <c r="H1197" s="54">
        <v>3.2</v>
      </c>
      <c r="I1197" s="54">
        <v>3.2</v>
      </c>
      <c r="J1197" s="54">
        <v>3.2</v>
      </c>
      <c r="K1197" s="54">
        <v>3.2</v>
      </c>
      <c r="L1197" s="54">
        <v>3.2</v>
      </c>
      <c r="M1197" s="54">
        <v>3.2</v>
      </c>
      <c r="N1197" s="54">
        <v>3.2</v>
      </c>
      <c r="O1197" s="54">
        <v>3.2</v>
      </c>
      <c r="P1197" s="54">
        <v>3.2</v>
      </c>
      <c r="Q1197" s="54">
        <v>0</v>
      </c>
      <c r="R1197" s="19" t="s">
        <v>1734</v>
      </c>
    </row>
    <row r="1198" spans="1:18" ht="127.5">
      <c r="A1198" s="228">
        <f t="shared" si="191"/>
        <v>1043</v>
      </c>
      <c r="B1198" s="52" t="s">
        <v>1735</v>
      </c>
      <c r="C1198" s="53" t="s">
        <v>1736</v>
      </c>
      <c r="D1198" s="53" t="s">
        <v>1694</v>
      </c>
      <c r="E1198" s="53" t="s">
        <v>43</v>
      </c>
      <c r="F1198" s="53">
        <v>60</v>
      </c>
      <c r="G1198" s="36"/>
      <c r="H1198" s="231"/>
      <c r="I1198" s="231"/>
      <c r="J1198" s="231"/>
      <c r="K1198" s="231"/>
      <c r="L1198" s="231"/>
      <c r="M1198" s="54">
        <v>1.44</v>
      </c>
      <c r="N1198" s="54">
        <v>1.44</v>
      </c>
      <c r="O1198" s="54">
        <v>1.44</v>
      </c>
      <c r="P1198" s="54">
        <v>1.44</v>
      </c>
      <c r="Q1198" s="54">
        <v>0</v>
      </c>
      <c r="R1198" s="218"/>
    </row>
    <row r="1199" spans="1:18" ht="76.5">
      <c r="A1199" s="228">
        <f t="shared" si="191"/>
        <v>1044</v>
      </c>
      <c r="B1199" s="52" t="s">
        <v>1737</v>
      </c>
      <c r="C1199" s="95" t="s">
        <v>1738</v>
      </c>
      <c r="D1199" s="53" t="s">
        <v>1739</v>
      </c>
      <c r="E1199" s="53" t="s">
        <v>43</v>
      </c>
      <c r="F1199" s="53">
        <v>5</v>
      </c>
      <c r="G1199" s="54">
        <v>0.97</v>
      </c>
      <c r="H1199" s="54">
        <v>0.97</v>
      </c>
      <c r="I1199" s="54">
        <v>0.97</v>
      </c>
      <c r="J1199" s="54">
        <v>0.97</v>
      </c>
      <c r="K1199" s="54">
        <v>0.97</v>
      </c>
      <c r="L1199" s="54">
        <v>0.97</v>
      </c>
      <c r="M1199" s="54">
        <v>0.97</v>
      </c>
      <c r="N1199" s="54">
        <v>0.97</v>
      </c>
      <c r="O1199" s="54">
        <v>0.97</v>
      </c>
      <c r="P1199" s="54">
        <v>0.97</v>
      </c>
      <c r="Q1199" s="54">
        <v>0</v>
      </c>
      <c r="R1199" s="218"/>
    </row>
    <row r="1200" spans="1:18" ht="38.25">
      <c r="A1200" s="228">
        <f t="shared" si="191"/>
        <v>1045</v>
      </c>
      <c r="B1200" s="52" t="s">
        <v>1740</v>
      </c>
      <c r="C1200" s="95" t="s">
        <v>1738</v>
      </c>
      <c r="D1200" s="53" t="s">
        <v>1741</v>
      </c>
      <c r="E1200" s="53" t="s">
        <v>43</v>
      </c>
      <c r="F1200" s="53">
        <v>5</v>
      </c>
      <c r="G1200" s="54">
        <v>0.72</v>
      </c>
      <c r="H1200" s="54">
        <v>0.72</v>
      </c>
      <c r="I1200" s="54">
        <v>0.72</v>
      </c>
      <c r="J1200" s="54">
        <v>0.72</v>
      </c>
      <c r="K1200" s="54">
        <v>0.72</v>
      </c>
      <c r="L1200" s="54">
        <v>0.72</v>
      </c>
      <c r="M1200" s="54">
        <v>0.72</v>
      </c>
      <c r="N1200" s="54">
        <v>0.72</v>
      </c>
      <c r="O1200" s="54">
        <v>0.72</v>
      </c>
      <c r="P1200" s="54">
        <v>0.72</v>
      </c>
      <c r="Q1200" s="54">
        <v>0</v>
      </c>
      <c r="R1200" s="218"/>
    </row>
    <row r="1201" spans="1:18" ht="38.25">
      <c r="A1201" s="228">
        <f t="shared" si="191"/>
        <v>1046</v>
      </c>
      <c r="B1201" s="38" t="s">
        <v>1742</v>
      </c>
      <c r="C1201" s="95" t="s">
        <v>1738</v>
      </c>
      <c r="D1201" s="53" t="s">
        <v>1713</v>
      </c>
      <c r="E1201" s="53" t="s">
        <v>43</v>
      </c>
      <c r="F1201" s="53">
        <v>5</v>
      </c>
      <c r="G1201" s="54">
        <v>0.5</v>
      </c>
      <c r="H1201" s="54">
        <v>0.5</v>
      </c>
      <c r="I1201" s="54">
        <v>0.5</v>
      </c>
      <c r="J1201" s="54">
        <v>0.5</v>
      </c>
      <c r="K1201" s="54">
        <v>0.5</v>
      </c>
      <c r="L1201" s="54">
        <v>0.5</v>
      </c>
      <c r="M1201" s="54">
        <v>0.5</v>
      </c>
      <c r="N1201" s="54">
        <v>0.5</v>
      </c>
      <c r="O1201" s="54">
        <v>0.5</v>
      </c>
      <c r="P1201" s="54">
        <v>0.5</v>
      </c>
      <c r="Q1201" s="54">
        <v>0</v>
      </c>
      <c r="R1201" s="218"/>
    </row>
    <row r="1202" spans="1:18">
      <c r="A1202" s="228">
        <f t="shared" si="191"/>
        <v>1047</v>
      </c>
      <c r="B1202" s="38" t="s">
        <v>1743</v>
      </c>
      <c r="C1202" s="95" t="s">
        <v>1738</v>
      </c>
      <c r="D1202" s="53" t="s">
        <v>1717</v>
      </c>
      <c r="E1202" s="53" t="s">
        <v>43</v>
      </c>
      <c r="F1202" s="53">
        <v>5</v>
      </c>
      <c r="G1202" s="54">
        <v>0.5</v>
      </c>
      <c r="H1202" s="54">
        <v>0.5</v>
      </c>
      <c r="I1202" s="54">
        <v>0.5</v>
      </c>
      <c r="J1202" s="54">
        <v>0.5</v>
      </c>
      <c r="K1202" s="54">
        <v>0.5</v>
      </c>
      <c r="L1202" s="54">
        <v>0.5</v>
      </c>
      <c r="M1202" s="54">
        <v>0.5</v>
      </c>
      <c r="N1202" s="54">
        <v>0.5</v>
      </c>
      <c r="O1202" s="54">
        <v>0.5</v>
      </c>
      <c r="P1202" s="54">
        <v>0.5</v>
      </c>
      <c r="Q1202" s="54">
        <v>0</v>
      </c>
      <c r="R1202" s="218"/>
    </row>
    <row r="1203" spans="1:18" ht="38.25">
      <c r="A1203" s="228">
        <f t="shared" si="191"/>
        <v>1048</v>
      </c>
      <c r="B1203" s="38" t="s">
        <v>1744</v>
      </c>
      <c r="C1203" s="95" t="s">
        <v>1738</v>
      </c>
      <c r="D1203" s="53" t="s">
        <v>1707</v>
      </c>
      <c r="E1203" s="53" t="s">
        <v>43</v>
      </c>
      <c r="F1203" s="53">
        <v>5</v>
      </c>
      <c r="G1203" s="54">
        <v>0.28000000000000003</v>
      </c>
      <c r="H1203" s="54">
        <v>0.28000000000000003</v>
      </c>
      <c r="I1203" s="54">
        <v>0.28000000000000003</v>
      </c>
      <c r="J1203" s="54">
        <v>0.28000000000000003</v>
      </c>
      <c r="K1203" s="54">
        <v>0.28000000000000003</v>
      </c>
      <c r="L1203" s="54">
        <v>0.28000000000000003</v>
      </c>
      <c r="M1203" s="54">
        <v>0.28000000000000003</v>
      </c>
      <c r="N1203" s="54">
        <v>0.28000000000000003</v>
      </c>
      <c r="O1203" s="54">
        <v>0.28000000000000003</v>
      </c>
      <c r="P1203" s="54">
        <v>0.28000000000000003</v>
      </c>
      <c r="Q1203" s="54">
        <v>0</v>
      </c>
      <c r="R1203" s="218"/>
    </row>
    <row r="1204" spans="1:18">
      <c r="A1204" s="228">
        <f t="shared" si="191"/>
        <v>1049</v>
      </c>
      <c r="B1204" s="52" t="s">
        <v>1743</v>
      </c>
      <c r="C1204" s="95" t="s">
        <v>1738</v>
      </c>
      <c r="D1204" s="53" t="s">
        <v>1711</v>
      </c>
      <c r="E1204" s="53" t="s">
        <v>43</v>
      </c>
      <c r="F1204" s="53">
        <v>5</v>
      </c>
      <c r="G1204" s="54">
        <v>0.4</v>
      </c>
      <c r="H1204" s="54">
        <v>0.4</v>
      </c>
      <c r="I1204" s="54">
        <v>0.4</v>
      </c>
      <c r="J1204" s="54">
        <v>0.4</v>
      </c>
      <c r="K1204" s="54">
        <v>0.4</v>
      </c>
      <c r="L1204" s="54">
        <v>0.4</v>
      </c>
      <c r="M1204" s="54">
        <v>0.4</v>
      </c>
      <c r="N1204" s="54">
        <v>0.4</v>
      </c>
      <c r="O1204" s="54">
        <v>0.4</v>
      </c>
      <c r="P1204" s="54">
        <v>0.4</v>
      </c>
      <c r="Q1204" s="54">
        <v>0</v>
      </c>
      <c r="R1204" s="218"/>
    </row>
    <row r="1205" spans="1:18" ht="25.5">
      <c r="A1205" s="228">
        <f t="shared" si="191"/>
        <v>1050</v>
      </c>
      <c r="B1205" s="52" t="s">
        <v>1745</v>
      </c>
      <c r="C1205" s="95" t="s">
        <v>1738</v>
      </c>
      <c r="D1205" s="53" t="s">
        <v>1746</v>
      </c>
      <c r="E1205" s="53" t="s">
        <v>43</v>
      </c>
      <c r="F1205" s="53">
        <v>5</v>
      </c>
      <c r="G1205" s="54">
        <v>0.23</v>
      </c>
      <c r="H1205" s="54">
        <v>0.23</v>
      </c>
      <c r="I1205" s="54">
        <v>0.23</v>
      </c>
      <c r="J1205" s="54">
        <v>0.23</v>
      </c>
      <c r="K1205" s="54">
        <v>0.23</v>
      </c>
      <c r="L1205" s="54">
        <v>0.23</v>
      </c>
      <c r="M1205" s="54">
        <v>0.23</v>
      </c>
      <c r="N1205" s="54">
        <v>0.23</v>
      </c>
      <c r="O1205" s="54">
        <v>0.23</v>
      </c>
      <c r="P1205" s="54">
        <v>0.23</v>
      </c>
      <c r="Q1205" s="54">
        <v>0</v>
      </c>
      <c r="R1205" s="218"/>
    </row>
    <row r="1206" spans="1:18" ht="25.5">
      <c r="A1206" s="228">
        <f t="shared" si="191"/>
        <v>1051</v>
      </c>
      <c r="B1206" s="52" t="s">
        <v>1747</v>
      </c>
      <c r="C1206" s="95" t="s">
        <v>1738</v>
      </c>
      <c r="D1206" s="53" t="s">
        <v>1715</v>
      </c>
      <c r="E1206" s="53" t="s">
        <v>43</v>
      </c>
      <c r="F1206" s="53">
        <v>5</v>
      </c>
      <c r="G1206" s="54">
        <v>0.28999999999999998</v>
      </c>
      <c r="H1206" s="54">
        <v>0.28999999999999998</v>
      </c>
      <c r="I1206" s="54">
        <v>0.28999999999999998</v>
      </c>
      <c r="J1206" s="54">
        <v>0.28999999999999998</v>
      </c>
      <c r="K1206" s="54">
        <v>0.28999999999999998</v>
      </c>
      <c r="L1206" s="54">
        <v>0.28999999999999998</v>
      </c>
      <c r="M1206" s="54">
        <v>0.28999999999999998</v>
      </c>
      <c r="N1206" s="54">
        <v>0.28999999999999998</v>
      </c>
      <c r="O1206" s="54">
        <v>0.28999999999999998</v>
      </c>
      <c r="P1206" s="54">
        <v>0.28999999999999998</v>
      </c>
      <c r="Q1206" s="54">
        <v>0</v>
      </c>
      <c r="R1206" s="218"/>
    </row>
    <row r="1207" spans="1:18" ht="25.5">
      <c r="A1207" s="228">
        <f t="shared" si="191"/>
        <v>1052</v>
      </c>
      <c r="B1207" s="52" t="s">
        <v>1748</v>
      </c>
      <c r="C1207" s="95" t="s">
        <v>1738</v>
      </c>
      <c r="D1207" s="53" t="s">
        <v>1749</v>
      </c>
      <c r="E1207" s="53" t="s">
        <v>43</v>
      </c>
      <c r="F1207" s="53">
        <v>5</v>
      </c>
      <c r="G1207" s="54">
        <v>0.23</v>
      </c>
      <c r="H1207" s="54">
        <v>0.23</v>
      </c>
      <c r="I1207" s="54">
        <v>0.23</v>
      </c>
      <c r="J1207" s="54">
        <v>0.23</v>
      </c>
      <c r="K1207" s="54">
        <v>0.23</v>
      </c>
      <c r="L1207" s="54">
        <v>0.23</v>
      </c>
      <c r="M1207" s="54">
        <v>0.23</v>
      </c>
      <c r="N1207" s="54">
        <v>0.23</v>
      </c>
      <c r="O1207" s="54">
        <v>0.23</v>
      </c>
      <c r="P1207" s="54">
        <v>0.23</v>
      </c>
      <c r="Q1207" s="54">
        <v>0</v>
      </c>
      <c r="R1207" s="218"/>
    </row>
    <row r="1208" spans="1:18" ht="409.5">
      <c r="A1208" s="228">
        <f t="shared" si="191"/>
        <v>1053</v>
      </c>
      <c r="B1208" s="111" t="s">
        <v>1750</v>
      </c>
      <c r="C1208" s="95" t="s">
        <v>1738</v>
      </c>
      <c r="D1208" s="53" t="s">
        <v>1751</v>
      </c>
      <c r="E1208" s="53" t="s">
        <v>43</v>
      </c>
      <c r="F1208" s="53">
        <v>5</v>
      </c>
      <c r="G1208" s="54">
        <v>1.86</v>
      </c>
      <c r="H1208" s="54">
        <v>1.86</v>
      </c>
      <c r="I1208" s="54">
        <v>1.86</v>
      </c>
      <c r="J1208" s="54">
        <v>1.86</v>
      </c>
      <c r="K1208" s="54">
        <v>1.86</v>
      </c>
      <c r="L1208" s="54">
        <v>1.86</v>
      </c>
      <c r="M1208" s="54">
        <v>1.86</v>
      </c>
      <c r="N1208" s="54">
        <v>1.86</v>
      </c>
      <c r="O1208" s="54">
        <v>1.86</v>
      </c>
      <c r="P1208" s="54">
        <v>1.86</v>
      </c>
      <c r="Q1208" s="54">
        <v>0</v>
      </c>
      <c r="R1208" s="218"/>
    </row>
    <row r="1209" spans="1:18" ht="38.25">
      <c r="A1209" s="228">
        <f t="shared" si="191"/>
        <v>1054</v>
      </c>
      <c r="B1209" s="52" t="s">
        <v>1752</v>
      </c>
      <c r="C1209" s="53" t="s">
        <v>1753</v>
      </c>
      <c r="D1209" s="53" t="s">
        <v>1694</v>
      </c>
      <c r="E1209" s="53" t="s">
        <v>43</v>
      </c>
      <c r="F1209" s="53">
        <v>20</v>
      </c>
      <c r="G1209" s="36"/>
      <c r="H1209" s="231"/>
      <c r="I1209" s="231"/>
      <c r="J1209" s="54">
        <v>1.4</v>
      </c>
      <c r="K1209" s="54">
        <v>1.4</v>
      </c>
      <c r="L1209" s="54">
        <v>1.4</v>
      </c>
      <c r="M1209" s="54">
        <v>1.4</v>
      </c>
      <c r="N1209" s="54">
        <v>1.4</v>
      </c>
      <c r="O1209" s="54">
        <v>1.4</v>
      </c>
      <c r="P1209" s="54">
        <v>1.4</v>
      </c>
      <c r="Q1209" s="54">
        <v>36.43</v>
      </c>
      <c r="R1209" s="218"/>
    </row>
    <row r="1210" spans="1:18" ht="51">
      <c r="A1210" s="228">
        <f t="shared" si="191"/>
        <v>1055</v>
      </c>
      <c r="B1210" s="52" t="s">
        <v>1754</v>
      </c>
      <c r="C1210" s="95" t="s">
        <v>1755</v>
      </c>
      <c r="D1210" s="53" t="s">
        <v>1756</v>
      </c>
      <c r="E1210" s="53" t="s">
        <v>43</v>
      </c>
      <c r="F1210" s="53">
        <v>5</v>
      </c>
      <c r="G1210" s="54">
        <v>1.27</v>
      </c>
      <c r="H1210" s="54">
        <v>1.27</v>
      </c>
      <c r="I1210" s="54">
        <v>1.27</v>
      </c>
      <c r="J1210" s="54">
        <v>1.27</v>
      </c>
      <c r="K1210" s="54">
        <v>1.27</v>
      </c>
      <c r="L1210" s="54">
        <v>1.27</v>
      </c>
      <c r="M1210" s="54">
        <v>1.27</v>
      </c>
      <c r="N1210" s="54">
        <v>1.27</v>
      </c>
      <c r="O1210" s="54">
        <v>1.27</v>
      </c>
      <c r="P1210" s="54">
        <v>1.27</v>
      </c>
      <c r="Q1210" s="54">
        <v>31.5</v>
      </c>
      <c r="R1210" s="218"/>
    </row>
    <row r="1211" spans="1:18" ht="153">
      <c r="A1211" s="228">
        <f t="shared" si="191"/>
        <v>1056</v>
      </c>
      <c r="B1211" s="52" t="s">
        <v>1648</v>
      </c>
      <c r="C1211" s="95" t="s">
        <v>1649</v>
      </c>
      <c r="D1211" s="53" t="s">
        <v>1650</v>
      </c>
      <c r="E1211" s="53" t="s">
        <v>43</v>
      </c>
      <c r="F1211" s="53">
        <v>5</v>
      </c>
      <c r="G1211" s="54">
        <v>2.4</v>
      </c>
      <c r="H1211" s="54">
        <v>2.4</v>
      </c>
      <c r="I1211" s="54">
        <v>2.4</v>
      </c>
      <c r="J1211" s="54">
        <v>2.4</v>
      </c>
      <c r="K1211" s="54">
        <v>2.4</v>
      </c>
      <c r="L1211" s="54">
        <v>2.4</v>
      </c>
      <c r="M1211" s="54">
        <v>2.4</v>
      </c>
      <c r="N1211" s="54">
        <v>2.4</v>
      </c>
      <c r="O1211" s="54">
        <v>2.4</v>
      </c>
      <c r="P1211" s="54">
        <v>2.4</v>
      </c>
      <c r="Q1211" s="54">
        <v>4.84</v>
      </c>
      <c r="R1211" s="19" t="s">
        <v>1734</v>
      </c>
    </row>
    <row r="1212" spans="1:18" ht="38.25">
      <c r="A1212" s="228">
        <f t="shared" si="191"/>
        <v>1057</v>
      </c>
      <c r="B1212" s="52" t="s">
        <v>1651</v>
      </c>
      <c r="C1212" s="95" t="s">
        <v>1649</v>
      </c>
      <c r="D1212" s="53" t="s">
        <v>1652</v>
      </c>
      <c r="E1212" s="53" t="s">
        <v>43</v>
      </c>
      <c r="F1212" s="53">
        <v>5</v>
      </c>
      <c r="G1212" s="54">
        <v>0.32</v>
      </c>
      <c r="H1212" s="54">
        <v>0.32</v>
      </c>
      <c r="I1212" s="54">
        <v>0.32</v>
      </c>
      <c r="J1212" s="54">
        <v>0.32</v>
      </c>
      <c r="K1212" s="54">
        <v>0.32</v>
      </c>
      <c r="L1212" s="54">
        <v>0.32</v>
      </c>
      <c r="M1212" s="54">
        <v>0.32</v>
      </c>
      <c r="N1212" s="54">
        <v>0.32</v>
      </c>
      <c r="O1212" s="54">
        <v>0.32</v>
      </c>
      <c r="P1212" s="54">
        <v>0.32</v>
      </c>
      <c r="Q1212" s="54">
        <v>0</v>
      </c>
      <c r="R1212" s="19" t="s">
        <v>1734</v>
      </c>
    </row>
    <row r="1213" spans="1:18" ht="25.5">
      <c r="A1213" s="228">
        <f t="shared" si="191"/>
        <v>1058</v>
      </c>
      <c r="B1213" s="52" t="s">
        <v>1653</v>
      </c>
      <c r="C1213" s="95" t="s">
        <v>1649</v>
      </c>
      <c r="D1213" s="53" t="s">
        <v>1654</v>
      </c>
      <c r="E1213" s="53" t="s">
        <v>43</v>
      </c>
      <c r="F1213" s="53">
        <v>5</v>
      </c>
      <c r="G1213" s="54">
        <v>0.3</v>
      </c>
      <c r="H1213" s="54">
        <v>0.3</v>
      </c>
      <c r="I1213" s="54">
        <v>0.3</v>
      </c>
      <c r="J1213" s="54">
        <v>0.3</v>
      </c>
      <c r="K1213" s="54">
        <v>0.3</v>
      </c>
      <c r="L1213" s="54">
        <v>0.3</v>
      </c>
      <c r="M1213" s="54">
        <v>0.3</v>
      </c>
      <c r="N1213" s="54">
        <v>0.3</v>
      </c>
      <c r="O1213" s="54">
        <v>0.3</v>
      </c>
      <c r="P1213" s="54">
        <v>0.3</v>
      </c>
      <c r="Q1213" s="54">
        <v>25</v>
      </c>
      <c r="R1213" s="19" t="s">
        <v>1734</v>
      </c>
    </row>
    <row r="1214" spans="1:18" ht="127.5">
      <c r="A1214" s="228">
        <f t="shared" si="191"/>
        <v>1059</v>
      </c>
      <c r="B1214" s="111" t="s">
        <v>1655</v>
      </c>
      <c r="C1214" s="95" t="s">
        <v>1649</v>
      </c>
      <c r="D1214" s="53" t="s">
        <v>729</v>
      </c>
      <c r="E1214" s="53" t="s">
        <v>43</v>
      </c>
      <c r="F1214" s="53">
        <v>5</v>
      </c>
      <c r="G1214" s="54">
        <v>2.89</v>
      </c>
      <c r="H1214" s="54">
        <v>2.89</v>
      </c>
      <c r="I1214" s="54">
        <v>2.89</v>
      </c>
      <c r="J1214" s="54">
        <v>2.89</v>
      </c>
      <c r="K1214" s="54">
        <v>2.89</v>
      </c>
      <c r="L1214" s="54">
        <v>2.89</v>
      </c>
      <c r="M1214" s="54">
        <v>2.89</v>
      </c>
      <c r="N1214" s="54">
        <v>2.89</v>
      </c>
      <c r="O1214" s="54">
        <v>2.89</v>
      </c>
      <c r="P1214" s="54">
        <v>2.89</v>
      </c>
      <c r="Q1214" s="54">
        <v>5.3633217993079585</v>
      </c>
      <c r="R1214" s="19" t="s">
        <v>1734</v>
      </c>
    </row>
    <row r="1215" spans="1:18" ht="25.5">
      <c r="A1215" s="228">
        <f t="shared" si="191"/>
        <v>1060</v>
      </c>
      <c r="B1215" s="111" t="s">
        <v>1656</v>
      </c>
      <c r="C1215" s="95" t="s">
        <v>1649</v>
      </c>
      <c r="D1215" s="53" t="s">
        <v>305</v>
      </c>
      <c r="E1215" s="53" t="s">
        <v>43</v>
      </c>
      <c r="F1215" s="53">
        <v>5</v>
      </c>
      <c r="G1215" s="54">
        <v>1.58</v>
      </c>
      <c r="H1215" s="54">
        <v>1.58</v>
      </c>
      <c r="I1215" s="54">
        <v>1.58</v>
      </c>
      <c r="J1215" s="54">
        <v>1.58</v>
      </c>
      <c r="K1215" s="54">
        <v>1.58</v>
      </c>
      <c r="L1215" s="54">
        <v>1.58</v>
      </c>
      <c r="M1215" s="54">
        <v>1.58</v>
      </c>
      <c r="N1215" s="54">
        <v>1.58</v>
      </c>
      <c r="O1215" s="54">
        <v>1.58</v>
      </c>
      <c r="P1215" s="54">
        <v>1.58</v>
      </c>
      <c r="Q1215" s="54">
        <v>1.8987341772151896</v>
      </c>
      <c r="R1215" s="19" t="s">
        <v>1734</v>
      </c>
    </row>
    <row r="1216" spans="1:18" ht="25.5">
      <c r="A1216" s="228">
        <f t="shared" si="191"/>
        <v>1061</v>
      </c>
      <c r="B1216" s="111" t="s">
        <v>1657</v>
      </c>
      <c r="C1216" s="95" t="s">
        <v>1649</v>
      </c>
      <c r="D1216" s="53" t="s">
        <v>669</v>
      </c>
      <c r="E1216" s="53" t="s">
        <v>43</v>
      </c>
      <c r="F1216" s="53">
        <v>5</v>
      </c>
      <c r="G1216" s="54">
        <v>1.5</v>
      </c>
      <c r="H1216" s="54">
        <v>1.5</v>
      </c>
      <c r="I1216" s="54">
        <v>1.5</v>
      </c>
      <c r="J1216" s="54">
        <v>1.5</v>
      </c>
      <c r="K1216" s="54">
        <v>1.5</v>
      </c>
      <c r="L1216" s="54">
        <v>1.5</v>
      </c>
      <c r="M1216" s="54">
        <v>1.5</v>
      </c>
      <c r="N1216" s="54">
        <v>1.5</v>
      </c>
      <c r="O1216" s="54">
        <v>1.5</v>
      </c>
      <c r="P1216" s="54">
        <v>1.5</v>
      </c>
      <c r="Q1216" s="54">
        <v>0</v>
      </c>
      <c r="R1216" s="19" t="s">
        <v>1734</v>
      </c>
    </row>
    <row r="1217" spans="1:18" ht="63.75">
      <c r="A1217" s="228">
        <f t="shared" si="191"/>
        <v>1062</v>
      </c>
      <c r="B1217" s="111" t="s">
        <v>1658</v>
      </c>
      <c r="C1217" s="95" t="s">
        <v>1649</v>
      </c>
      <c r="D1217" s="53" t="s">
        <v>1516</v>
      </c>
      <c r="E1217" s="53" t="s">
        <v>43</v>
      </c>
      <c r="F1217" s="53">
        <v>5</v>
      </c>
      <c r="G1217" s="54">
        <v>2.5</v>
      </c>
      <c r="H1217" s="54">
        <v>2.5</v>
      </c>
      <c r="I1217" s="54">
        <v>2.5</v>
      </c>
      <c r="J1217" s="54">
        <v>2.5</v>
      </c>
      <c r="K1217" s="54">
        <v>2.5</v>
      </c>
      <c r="L1217" s="54">
        <v>2.5</v>
      </c>
      <c r="M1217" s="54">
        <v>2.5</v>
      </c>
      <c r="N1217" s="54">
        <v>2.5</v>
      </c>
      <c r="O1217" s="54">
        <v>2.5</v>
      </c>
      <c r="P1217" s="54">
        <v>2.5</v>
      </c>
      <c r="Q1217" s="54">
        <v>0</v>
      </c>
      <c r="R1217" s="19" t="s">
        <v>1734</v>
      </c>
    </row>
    <row r="1218" spans="1:18" ht="191.25">
      <c r="A1218" s="228">
        <f t="shared" si="191"/>
        <v>1063</v>
      </c>
      <c r="B1218" s="111" t="s">
        <v>1659</v>
      </c>
      <c r="C1218" s="95" t="s">
        <v>1649</v>
      </c>
      <c r="D1218" s="53" t="s">
        <v>1660</v>
      </c>
      <c r="E1218" s="53" t="s">
        <v>43</v>
      </c>
      <c r="F1218" s="53">
        <v>5</v>
      </c>
      <c r="G1218" s="54">
        <v>3.5</v>
      </c>
      <c r="H1218" s="54">
        <v>3.5</v>
      </c>
      <c r="I1218" s="54">
        <v>3.5</v>
      </c>
      <c r="J1218" s="54">
        <v>3.5</v>
      </c>
      <c r="K1218" s="54">
        <v>3.5</v>
      </c>
      <c r="L1218" s="54">
        <v>3.5</v>
      </c>
      <c r="M1218" s="54">
        <v>3.5</v>
      </c>
      <c r="N1218" s="54">
        <v>3.5</v>
      </c>
      <c r="O1218" s="54">
        <v>3.5</v>
      </c>
      <c r="P1218" s="54">
        <v>3.5</v>
      </c>
      <c r="Q1218" s="54">
        <v>18.057142857142857</v>
      </c>
      <c r="R1218" s="19" t="s">
        <v>1734</v>
      </c>
    </row>
    <row r="1219" spans="1:18" ht="25.5">
      <c r="A1219" s="228">
        <f t="shared" si="191"/>
        <v>1064</v>
      </c>
      <c r="B1219" s="111" t="s">
        <v>1657</v>
      </c>
      <c r="C1219" s="95" t="s">
        <v>1649</v>
      </c>
      <c r="D1219" s="53" t="s">
        <v>307</v>
      </c>
      <c r="E1219" s="53" t="s">
        <v>43</v>
      </c>
      <c r="F1219" s="53">
        <v>5</v>
      </c>
      <c r="G1219" s="54">
        <v>1.8</v>
      </c>
      <c r="H1219" s="54">
        <v>1.8</v>
      </c>
      <c r="I1219" s="54">
        <v>1.8</v>
      </c>
      <c r="J1219" s="54">
        <v>1.8</v>
      </c>
      <c r="K1219" s="54">
        <v>1.8</v>
      </c>
      <c r="L1219" s="54">
        <v>1.8</v>
      </c>
      <c r="M1219" s="54">
        <v>1.8</v>
      </c>
      <c r="N1219" s="54">
        <v>1.8</v>
      </c>
      <c r="O1219" s="54">
        <v>1.8</v>
      </c>
      <c r="P1219" s="54">
        <v>1.8</v>
      </c>
      <c r="Q1219" s="54">
        <v>0</v>
      </c>
      <c r="R1219" s="19" t="s">
        <v>1734</v>
      </c>
    </row>
    <row r="1220" spans="1:18" ht="63.75">
      <c r="A1220" s="228">
        <f t="shared" si="191"/>
        <v>1065</v>
      </c>
      <c r="B1220" s="52" t="s">
        <v>1757</v>
      </c>
      <c r="C1220" s="53" t="s">
        <v>1758</v>
      </c>
      <c r="D1220" s="53" t="s">
        <v>1759</v>
      </c>
      <c r="E1220" s="53" t="s">
        <v>43</v>
      </c>
      <c r="F1220" s="53">
        <v>20</v>
      </c>
      <c r="G1220" s="36"/>
      <c r="H1220" s="220"/>
      <c r="I1220" s="220"/>
      <c r="J1220" s="54">
        <v>1.45</v>
      </c>
      <c r="K1220" s="54">
        <v>1.45</v>
      </c>
      <c r="L1220" s="54">
        <v>1.45</v>
      </c>
      <c r="M1220" s="54">
        <v>1.45</v>
      </c>
      <c r="N1220" s="54">
        <v>1.45</v>
      </c>
      <c r="O1220" s="54">
        <v>1.45</v>
      </c>
      <c r="P1220" s="54">
        <v>1.45</v>
      </c>
      <c r="Q1220" s="54">
        <v>0</v>
      </c>
      <c r="R1220" s="218"/>
    </row>
    <row r="1221" spans="1:18" ht="38.25">
      <c r="A1221" s="228">
        <f t="shared" si="191"/>
        <v>1066</v>
      </c>
      <c r="B1221" s="52" t="s">
        <v>1760</v>
      </c>
      <c r="C1221" s="53" t="s">
        <v>1758</v>
      </c>
      <c r="D1221" s="53" t="s">
        <v>1761</v>
      </c>
      <c r="E1221" s="53" t="s">
        <v>43</v>
      </c>
      <c r="F1221" s="53">
        <v>20</v>
      </c>
      <c r="G1221" s="36"/>
      <c r="H1221" s="231"/>
      <c r="I1221" s="231"/>
      <c r="J1221" s="54">
        <v>1.5</v>
      </c>
      <c r="K1221" s="54">
        <v>1.5</v>
      </c>
      <c r="L1221" s="54">
        <v>1.5</v>
      </c>
      <c r="M1221" s="54">
        <v>1.5</v>
      </c>
      <c r="N1221" s="54">
        <v>1.5</v>
      </c>
      <c r="O1221" s="54">
        <v>1.5</v>
      </c>
      <c r="P1221" s="54">
        <v>1.5</v>
      </c>
      <c r="Q1221" s="54">
        <v>0</v>
      </c>
      <c r="R1221" s="218"/>
    </row>
    <row r="1222" spans="1:18" ht="76.5">
      <c r="A1222" s="228">
        <f t="shared" si="191"/>
        <v>1067</v>
      </c>
      <c r="B1222" s="52" t="s">
        <v>1762</v>
      </c>
      <c r="C1222" s="53" t="s">
        <v>1763</v>
      </c>
      <c r="D1222" s="53" t="s">
        <v>1764</v>
      </c>
      <c r="E1222" s="53" t="s">
        <v>43</v>
      </c>
      <c r="F1222" s="53">
        <v>5</v>
      </c>
      <c r="G1222" s="54">
        <v>1.63</v>
      </c>
      <c r="H1222" s="54">
        <v>1.63</v>
      </c>
      <c r="I1222" s="54">
        <v>1.63</v>
      </c>
      <c r="J1222" s="54">
        <v>1.63</v>
      </c>
      <c r="K1222" s="54">
        <v>1.63</v>
      </c>
      <c r="L1222" s="54">
        <v>1.63</v>
      </c>
      <c r="M1222" s="54">
        <v>1.63</v>
      </c>
      <c r="N1222" s="54">
        <v>1.63</v>
      </c>
      <c r="O1222" s="54">
        <v>1.63</v>
      </c>
      <c r="P1222" s="54">
        <v>1.63</v>
      </c>
      <c r="Q1222" s="54">
        <v>0</v>
      </c>
      <c r="R1222" s="218"/>
    </row>
    <row r="1223" spans="1:18" ht="63.75">
      <c r="A1223" s="228">
        <f t="shared" si="191"/>
        <v>1068</v>
      </c>
      <c r="B1223" s="52" t="s">
        <v>1765</v>
      </c>
      <c r="C1223" s="53" t="s">
        <v>1763</v>
      </c>
      <c r="D1223" s="53" t="s">
        <v>1590</v>
      </c>
      <c r="E1223" s="53" t="s">
        <v>43</v>
      </c>
      <c r="F1223" s="53">
        <v>5</v>
      </c>
      <c r="G1223" s="54">
        <v>0.5</v>
      </c>
      <c r="H1223" s="54">
        <v>0.5</v>
      </c>
      <c r="I1223" s="54">
        <v>0.5</v>
      </c>
      <c r="J1223" s="54">
        <v>0.5</v>
      </c>
      <c r="K1223" s="54">
        <v>0.5</v>
      </c>
      <c r="L1223" s="54">
        <v>0.5</v>
      </c>
      <c r="M1223" s="54">
        <v>0.5</v>
      </c>
      <c r="N1223" s="54">
        <v>0.5</v>
      </c>
      <c r="O1223" s="54">
        <v>0.5</v>
      </c>
      <c r="P1223" s="54">
        <v>0.5</v>
      </c>
      <c r="Q1223" s="54">
        <v>0</v>
      </c>
      <c r="R1223" s="218"/>
    </row>
    <row r="1224" spans="1:18" ht="25.5">
      <c r="A1224" s="228">
        <f t="shared" si="191"/>
        <v>1069</v>
      </c>
      <c r="B1224" s="52" t="s">
        <v>1766</v>
      </c>
      <c r="C1224" s="53" t="s">
        <v>1763</v>
      </c>
      <c r="D1224" s="53" t="s">
        <v>1502</v>
      </c>
      <c r="E1224" s="53" t="s">
        <v>43</v>
      </c>
      <c r="F1224" s="53">
        <v>5</v>
      </c>
      <c r="G1224" s="54">
        <v>0.2</v>
      </c>
      <c r="H1224" s="54">
        <v>0.2</v>
      </c>
      <c r="I1224" s="54">
        <v>0.2</v>
      </c>
      <c r="J1224" s="54">
        <v>0.2</v>
      </c>
      <c r="K1224" s="54">
        <v>0.2</v>
      </c>
      <c r="L1224" s="54">
        <v>0.2</v>
      </c>
      <c r="M1224" s="54">
        <v>0.2</v>
      </c>
      <c r="N1224" s="54">
        <v>0.2</v>
      </c>
      <c r="O1224" s="54">
        <v>0.2</v>
      </c>
      <c r="P1224" s="54">
        <v>0.2</v>
      </c>
      <c r="Q1224" s="54">
        <v>0</v>
      </c>
      <c r="R1224" s="218"/>
    </row>
    <row r="1225" spans="1:18" ht="76.5">
      <c r="A1225" s="228">
        <f t="shared" si="191"/>
        <v>1070</v>
      </c>
      <c r="B1225" s="52" t="s">
        <v>1767</v>
      </c>
      <c r="C1225" s="53" t="s">
        <v>1763</v>
      </c>
      <c r="D1225" s="53" t="s">
        <v>1454</v>
      </c>
      <c r="E1225" s="53" t="s">
        <v>43</v>
      </c>
      <c r="F1225" s="53">
        <v>5</v>
      </c>
      <c r="G1225" s="54">
        <v>0.2</v>
      </c>
      <c r="H1225" s="54">
        <v>0.2</v>
      </c>
      <c r="I1225" s="54">
        <v>0.2</v>
      </c>
      <c r="J1225" s="54">
        <v>0.2</v>
      </c>
      <c r="K1225" s="54">
        <v>0.2</v>
      </c>
      <c r="L1225" s="54">
        <v>0.2</v>
      </c>
      <c r="M1225" s="54">
        <v>0.2</v>
      </c>
      <c r="N1225" s="54">
        <v>0.2</v>
      </c>
      <c r="O1225" s="54">
        <v>0.2</v>
      </c>
      <c r="P1225" s="54">
        <v>0.2</v>
      </c>
      <c r="Q1225" s="54">
        <v>0</v>
      </c>
      <c r="R1225" s="218"/>
    </row>
    <row r="1226" spans="1:18" ht="38.25">
      <c r="A1226" s="228">
        <f t="shared" si="191"/>
        <v>1071</v>
      </c>
      <c r="B1226" s="52" t="s">
        <v>1768</v>
      </c>
      <c r="C1226" s="53" t="s">
        <v>1763</v>
      </c>
      <c r="D1226" s="53" t="s">
        <v>1769</v>
      </c>
      <c r="E1226" s="53" t="s">
        <v>43</v>
      </c>
      <c r="F1226" s="53">
        <v>5</v>
      </c>
      <c r="G1226" s="54">
        <v>0.2</v>
      </c>
      <c r="H1226" s="54">
        <v>0.2</v>
      </c>
      <c r="I1226" s="54">
        <v>0.2</v>
      </c>
      <c r="J1226" s="54">
        <v>0.2</v>
      </c>
      <c r="K1226" s="54">
        <v>0.2</v>
      </c>
      <c r="L1226" s="54">
        <v>0.2</v>
      </c>
      <c r="M1226" s="54">
        <v>0.2</v>
      </c>
      <c r="N1226" s="54">
        <v>0.2</v>
      </c>
      <c r="O1226" s="54">
        <v>0.2</v>
      </c>
      <c r="P1226" s="54">
        <v>0.2</v>
      </c>
      <c r="Q1226" s="54">
        <v>0</v>
      </c>
      <c r="R1226" s="218"/>
    </row>
    <row r="1227" spans="1:18">
      <c r="A1227" s="228">
        <f t="shared" si="191"/>
        <v>1072</v>
      </c>
      <c r="B1227" s="52" t="s">
        <v>1770</v>
      </c>
      <c r="C1227" s="53" t="s">
        <v>1763</v>
      </c>
      <c r="D1227" s="53" t="s">
        <v>1678</v>
      </c>
      <c r="E1227" s="53" t="s">
        <v>43</v>
      </c>
      <c r="F1227" s="53">
        <v>5</v>
      </c>
      <c r="G1227" s="54">
        <v>0.2</v>
      </c>
      <c r="H1227" s="54">
        <v>0.2</v>
      </c>
      <c r="I1227" s="54">
        <v>0.2</v>
      </c>
      <c r="J1227" s="54">
        <v>0.2</v>
      </c>
      <c r="K1227" s="54">
        <v>0.2</v>
      </c>
      <c r="L1227" s="54">
        <v>0.2</v>
      </c>
      <c r="M1227" s="54">
        <v>0.2</v>
      </c>
      <c r="N1227" s="54">
        <v>0.2</v>
      </c>
      <c r="O1227" s="54">
        <v>0.2</v>
      </c>
      <c r="P1227" s="54">
        <v>0.2</v>
      </c>
      <c r="Q1227" s="54">
        <v>0</v>
      </c>
      <c r="R1227" s="218"/>
    </row>
    <row r="1228" spans="1:18" ht="102">
      <c r="A1228" s="228">
        <f t="shared" si="191"/>
        <v>1073</v>
      </c>
      <c r="B1228" s="52" t="s">
        <v>1771</v>
      </c>
      <c r="C1228" s="53" t="s">
        <v>1698</v>
      </c>
      <c r="D1228" s="53" t="s">
        <v>1772</v>
      </c>
      <c r="E1228" s="53" t="s">
        <v>43</v>
      </c>
      <c r="F1228" s="53">
        <v>5</v>
      </c>
      <c r="G1228" s="54">
        <v>1.7</v>
      </c>
      <c r="H1228" s="54">
        <v>1.7</v>
      </c>
      <c r="I1228" s="54">
        <v>1.7</v>
      </c>
      <c r="J1228" s="54">
        <v>1.7</v>
      </c>
      <c r="K1228" s="54">
        <v>1.7</v>
      </c>
      <c r="L1228" s="54">
        <v>1.7</v>
      </c>
      <c r="M1228" s="54">
        <v>1.7</v>
      </c>
      <c r="N1228" s="54">
        <v>1.7</v>
      </c>
      <c r="O1228" s="54">
        <v>1.7</v>
      </c>
      <c r="P1228" s="54">
        <v>1.7</v>
      </c>
      <c r="Q1228" s="54">
        <v>0</v>
      </c>
      <c r="R1228" s="218"/>
    </row>
    <row r="1229" spans="1:18" ht="38.25">
      <c r="A1229" s="228">
        <f t="shared" si="191"/>
        <v>1074</v>
      </c>
      <c r="B1229" s="52" t="s">
        <v>1773</v>
      </c>
      <c r="C1229" s="53" t="s">
        <v>1698</v>
      </c>
      <c r="D1229" s="53" t="s">
        <v>1707</v>
      </c>
      <c r="E1229" s="53" t="s">
        <v>43</v>
      </c>
      <c r="F1229" s="53">
        <v>5</v>
      </c>
      <c r="G1229" s="54">
        <v>0.2</v>
      </c>
      <c r="H1229" s="54">
        <v>0.2</v>
      </c>
      <c r="I1229" s="54">
        <v>0.2</v>
      </c>
      <c r="J1229" s="54">
        <v>0.2</v>
      </c>
      <c r="K1229" s="54">
        <v>0.2</v>
      </c>
      <c r="L1229" s="54">
        <v>0.2</v>
      </c>
      <c r="M1229" s="54">
        <v>0.2</v>
      </c>
      <c r="N1229" s="54">
        <v>0.2</v>
      </c>
      <c r="O1229" s="54">
        <v>0.2</v>
      </c>
      <c r="P1229" s="54">
        <v>0.2</v>
      </c>
      <c r="Q1229" s="54">
        <v>0</v>
      </c>
      <c r="R1229" s="218"/>
    </row>
    <row r="1230" spans="1:18" ht="51">
      <c r="A1230" s="228">
        <f t="shared" si="191"/>
        <v>1075</v>
      </c>
      <c r="B1230" s="52" t="s">
        <v>1774</v>
      </c>
      <c r="C1230" s="53" t="s">
        <v>1698</v>
      </c>
      <c r="D1230" s="53" t="s">
        <v>1709</v>
      </c>
      <c r="E1230" s="53" t="s">
        <v>43</v>
      </c>
      <c r="F1230" s="53">
        <v>5</v>
      </c>
      <c r="G1230" s="54">
        <v>0.26</v>
      </c>
      <c r="H1230" s="54">
        <v>0.26</v>
      </c>
      <c r="I1230" s="54">
        <v>0.26</v>
      </c>
      <c r="J1230" s="54">
        <v>0.26</v>
      </c>
      <c r="K1230" s="54">
        <v>0.26</v>
      </c>
      <c r="L1230" s="54">
        <v>0.26</v>
      </c>
      <c r="M1230" s="54">
        <v>0.26</v>
      </c>
      <c r="N1230" s="54">
        <v>0.26</v>
      </c>
      <c r="O1230" s="54">
        <v>0.26</v>
      </c>
      <c r="P1230" s="54">
        <v>0.26</v>
      </c>
      <c r="Q1230" s="54">
        <v>0</v>
      </c>
      <c r="R1230" s="218"/>
    </row>
    <row r="1231" spans="1:18" ht="38.25">
      <c r="A1231" s="228">
        <f t="shared" si="191"/>
        <v>1076</v>
      </c>
      <c r="B1231" s="52" t="s">
        <v>1775</v>
      </c>
      <c r="C1231" s="53" t="s">
        <v>1698</v>
      </c>
      <c r="D1231" s="53" t="s">
        <v>1713</v>
      </c>
      <c r="E1231" s="53" t="s">
        <v>43</v>
      </c>
      <c r="F1231" s="53">
        <v>5</v>
      </c>
      <c r="G1231" s="54">
        <v>0.31</v>
      </c>
      <c r="H1231" s="54">
        <v>0.31</v>
      </c>
      <c r="I1231" s="54">
        <v>0.31</v>
      </c>
      <c r="J1231" s="54">
        <v>0.31</v>
      </c>
      <c r="K1231" s="54">
        <v>0.31</v>
      </c>
      <c r="L1231" s="54">
        <v>0.31</v>
      </c>
      <c r="M1231" s="54">
        <v>0.31</v>
      </c>
      <c r="N1231" s="54">
        <v>0.31</v>
      </c>
      <c r="O1231" s="54">
        <v>0.31</v>
      </c>
      <c r="P1231" s="54">
        <v>0.31</v>
      </c>
      <c r="Q1231" s="54">
        <v>0</v>
      </c>
      <c r="R1231" s="218"/>
    </row>
    <row r="1232" spans="1:18" ht="38.25">
      <c r="A1232" s="228">
        <f t="shared" si="191"/>
        <v>1077</v>
      </c>
      <c r="B1232" s="52" t="s">
        <v>1776</v>
      </c>
      <c r="C1232" s="53" t="s">
        <v>1698</v>
      </c>
      <c r="D1232" s="53" t="s">
        <v>1717</v>
      </c>
      <c r="E1232" s="53" t="s">
        <v>43</v>
      </c>
      <c r="F1232" s="53">
        <v>5</v>
      </c>
      <c r="G1232" s="54">
        <v>0.2</v>
      </c>
      <c r="H1232" s="54">
        <v>0.2</v>
      </c>
      <c r="I1232" s="54">
        <v>0.2</v>
      </c>
      <c r="J1232" s="54">
        <v>0.2</v>
      </c>
      <c r="K1232" s="54">
        <v>0.2</v>
      </c>
      <c r="L1232" s="54">
        <v>0.2</v>
      </c>
      <c r="M1232" s="54">
        <v>0.2</v>
      </c>
      <c r="N1232" s="54">
        <v>0.2</v>
      </c>
      <c r="O1232" s="54">
        <v>0.2</v>
      </c>
      <c r="P1232" s="54">
        <v>0.2</v>
      </c>
      <c r="Q1232" s="54">
        <v>0</v>
      </c>
      <c r="R1232" s="218"/>
    </row>
    <row r="1233" spans="1:18" ht="63.75">
      <c r="A1233" s="228">
        <f t="shared" si="191"/>
        <v>1078</v>
      </c>
      <c r="B1233" s="52" t="s">
        <v>1777</v>
      </c>
      <c r="C1233" s="53" t="s">
        <v>1698</v>
      </c>
      <c r="D1233" s="53" t="s">
        <v>1719</v>
      </c>
      <c r="E1233" s="53" t="s">
        <v>43</v>
      </c>
      <c r="F1233" s="53">
        <v>5</v>
      </c>
      <c r="G1233" s="54">
        <v>0.25</v>
      </c>
      <c r="H1233" s="54">
        <v>0.25</v>
      </c>
      <c r="I1233" s="54">
        <v>0.25</v>
      </c>
      <c r="J1233" s="54">
        <v>0.25</v>
      </c>
      <c r="K1233" s="54">
        <v>0.25</v>
      </c>
      <c r="L1233" s="54">
        <v>0.25</v>
      </c>
      <c r="M1233" s="54">
        <v>0.25</v>
      </c>
      <c r="N1233" s="54">
        <v>0.25</v>
      </c>
      <c r="O1233" s="54">
        <v>0.25</v>
      </c>
      <c r="P1233" s="54">
        <v>0.25</v>
      </c>
      <c r="Q1233" s="54">
        <v>0</v>
      </c>
      <c r="R1233" s="218"/>
    </row>
    <row r="1234" spans="1:18">
      <c r="A1234" s="228">
        <f t="shared" si="191"/>
        <v>1079</v>
      </c>
      <c r="B1234" s="52" t="s">
        <v>1778</v>
      </c>
      <c r="C1234" s="53" t="s">
        <v>1698</v>
      </c>
      <c r="D1234" s="53" t="s">
        <v>1779</v>
      </c>
      <c r="E1234" s="53" t="s">
        <v>43</v>
      </c>
      <c r="F1234" s="53">
        <v>5</v>
      </c>
      <c r="G1234" s="54">
        <v>0.2</v>
      </c>
      <c r="H1234" s="54">
        <v>0.2</v>
      </c>
      <c r="I1234" s="54">
        <v>0.2</v>
      </c>
      <c r="J1234" s="54">
        <v>0.2</v>
      </c>
      <c r="K1234" s="54">
        <v>0.2</v>
      </c>
      <c r="L1234" s="54">
        <v>0.2</v>
      </c>
      <c r="M1234" s="54">
        <v>0.2</v>
      </c>
      <c r="N1234" s="54">
        <v>0.2</v>
      </c>
      <c r="O1234" s="54">
        <v>0.2</v>
      </c>
      <c r="P1234" s="54">
        <v>0.2</v>
      </c>
      <c r="Q1234" s="54">
        <v>0</v>
      </c>
      <c r="R1234" s="218"/>
    </row>
    <row r="1235" spans="1:18" ht="25.5">
      <c r="A1235" s="297" t="s">
        <v>1780</v>
      </c>
      <c r="B1235" s="297"/>
      <c r="C1235" s="297"/>
      <c r="D1235" s="297"/>
      <c r="E1235" s="297"/>
      <c r="F1235" s="17" t="s">
        <v>1188</v>
      </c>
      <c r="G1235" s="18">
        <f t="shared" ref="G1235:P1235" si="192">SUMIF($F$1170:$F$1234,"&lt;=5",G1170:G1234)</f>
        <v>58.95000000000001</v>
      </c>
      <c r="H1235" s="18">
        <f t="shared" si="192"/>
        <v>58.95000000000001</v>
      </c>
      <c r="I1235" s="18">
        <f t="shared" si="192"/>
        <v>58.95000000000001</v>
      </c>
      <c r="J1235" s="18">
        <f t="shared" si="192"/>
        <v>58.95000000000001</v>
      </c>
      <c r="K1235" s="18">
        <f t="shared" si="192"/>
        <v>58.95000000000001</v>
      </c>
      <c r="L1235" s="18">
        <f t="shared" si="192"/>
        <v>58.95000000000001</v>
      </c>
      <c r="M1235" s="18">
        <f t="shared" si="192"/>
        <v>58.95000000000001</v>
      </c>
      <c r="N1235" s="18">
        <f t="shared" si="192"/>
        <v>58.95000000000001</v>
      </c>
      <c r="O1235" s="18">
        <f t="shared" si="192"/>
        <v>58.95000000000001</v>
      </c>
      <c r="P1235" s="18">
        <f t="shared" si="192"/>
        <v>58.95000000000001</v>
      </c>
      <c r="Q1235" s="18">
        <v>6.47</v>
      </c>
      <c r="R1235" s="183"/>
    </row>
    <row r="1236" spans="1:18">
      <c r="A1236" s="297"/>
      <c r="B1236" s="297"/>
      <c r="C1236" s="297"/>
      <c r="D1236" s="297"/>
      <c r="E1236" s="297"/>
      <c r="F1236" s="17" t="s">
        <v>180</v>
      </c>
      <c r="G1236" s="20">
        <f t="shared" ref="G1236:P1236" si="193">SUMIFS(G1170:G1234,$E$1170:$E$1234,"ДУ",$F$1170:$F$1234,"&lt;=5")</f>
        <v>0</v>
      </c>
      <c r="H1236" s="20">
        <f t="shared" si="193"/>
        <v>0</v>
      </c>
      <c r="I1236" s="20">
        <f t="shared" si="193"/>
        <v>0</v>
      </c>
      <c r="J1236" s="20">
        <f t="shared" si="193"/>
        <v>0</v>
      </c>
      <c r="K1236" s="20">
        <f t="shared" si="193"/>
        <v>0</v>
      </c>
      <c r="L1236" s="20">
        <f t="shared" si="193"/>
        <v>0</v>
      </c>
      <c r="M1236" s="20">
        <f t="shared" si="193"/>
        <v>0</v>
      </c>
      <c r="N1236" s="20">
        <f t="shared" si="193"/>
        <v>0</v>
      </c>
      <c r="O1236" s="20">
        <f t="shared" si="193"/>
        <v>0</v>
      </c>
      <c r="P1236" s="20">
        <f t="shared" si="193"/>
        <v>0</v>
      </c>
      <c r="Q1236" s="20"/>
      <c r="R1236" s="183"/>
    </row>
    <row r="1237" spans="1:18">
      <c r="A1237" s="297"/>
      <c r="B1237" s="297"/>
      <c r="C1237" s="297"/>
      <c r="D1237" s="297"/>
      <c r="E1237" s="297"/>
      <c r="F1237" s="17" t="s">
        <v>43</v>
      </c>
      <c r="G1237" s="20">
        <f t="shared" ref="G1237:P1237" si="194">SUMIFS(G1170:G1234,$E$1170:$E$1234,"ОП",$F$1170:$F$1234,"&lt;=5")</f>
        <v>58.95000000000001</v>
      </c>
      <c r="H1237" s="20">
        <f t="shared" si="194"/>
        <v>58.95000000000001</v>
      </c>
      <c r="I1237" s="20">
        <f t="shared" si="194"/>
        <v>58.95000000000001</v>
      </c>
      <c r="J1237" s="20">
        <f t="shared" si="194"/>
        <v>58.95000000000001</v>
      </c>
      <c r="K1237" s="20">
        <f t="shared" si="194"/>
        <v>58.95000000000001</v>
      </c>
      <c r="L1237" s="20">
        <f t="shared" si="194"/>
        <v>58.95000000000001</v>
      </c>
      <c r="M1237" s="20">
        <f t="shared" si="194"/>
        <v>58.95000000000001</v>
      </c>
      <c r="N1237" s="20">
        <f t="shared" si="194"/>
        <v>58.95000000000001</v>
      </c>
      <c r="O1237" s="20">
        <f t="shared" si="194"/>
        <v>58.95000000000001</v>
      </c>
      <c r="P1237" s="20">
        <f t="shared" si="194"/>
        <v>58.95000000000001</v>
      </c>
      <c r="Q1237" s="20"/>
      <c r="R1237" s="183"/>
    </row>
    <row r="1238" spans="1:18" ht="25.5">
      <c r="A1238" s="297"/>
      <c r="B1238" s="297"/>
      <c r="C1238" s="297"/>
      <c r="D1238" s="297"/>
      <c r="E1238" s="297"/>
      <c r="F1238" s="17" t="s">
        <v>1189</v>
      </c>
      <c r="G1238" s="20">
        <f t="shared" ref="G1238:P1238" si="195">SUMIF($F$1170:$F$1234,"&lt;=20",G1170:G1234)</f>
        <v>58.95000000000001</v>
      </c>
      <c r="H1238" s="20">
        <f t="shared" si="195"/>
        <v>58.95000000000001</v>
      </c>
      <c r="I1238" s="20">
        <f t="shared" si="195"/>
        <v>58.95000000000001</v>
      </c>
      <c r="J1238" s="20">
        <f t="shared" si="195"/>
        <v>63.300000000000011</v>
      </c>
      <c r="K1238" s="20">
        <f t="shared" si="195"/>
        <v>63.300000000000011</v>
      </c>
      <c r="L1238" s="20">
        <f t="shared" si="195"/>
        <v>63.300000000000011</v>
      </c>
      <c r="M1238" s="20">
        <f t="shared" si="195"/>
        <v>63.300000000000011</v>
      </c>
      <c r="N1238" s="20">
        <f t="shared" si="195"/>
        <v>63.300000000000011</v>
      </c>
      <c r="O1238" s="20">
        <f t="shared" si="195"/>
        <v>63.300000000000011</v>
      </c>
      <c r="P1238" s="20">
        <f t="shared" si="195"/>
        <v>63.300000000000011</v>
      </c>
      <c r="Q1238" s="20">
        <v>6.83</v>
      </c>
      <c r="R1238" s="183"/>
    </row>
    <row r="1239" spans="1:18">
      <c r="A1239" s="297"/>
      <c r="B1239" s="297"/>
      <c r="C1239" s="297"/>
      <c r="D1239" s="297"/>
      <c r="E1239" s="297"/>
      <c r="F1239" s="17" t="s">
        <v>180</v>
      </c>
      <c r="G1239" s="20">
        <f t="shared" ref="G1239:P1239" si="196">SUMIFS(G1170:G1234,$E$1170:$E$1234,"ДУ",$F$1170:$F$1234,"&lt;=20")</f>
        <v>0</v>
      </c>
      <c r="H1239" s="20">
        <f t="shared" si="196"/>
        <v>0</v>
      </c>
      <c r="I1239" s="20">
        <f t="shared" si="196"/>
        <v>0</v>
      </c>
      <c r="J1239" s="20">
        <f t="shared" si="196"/>
        <v>0</v>
      </c>
      <c r="K1239" s="20">
        <f t="shared" si="196"/>
        <v>0</v>
      </c>
      <c r="L1239" s="20">
        <f t="shared" si="196"/>
        <v>0</v>
      </c>
      <c r="M1239" s="20">
        <f t="shared" si="196"/>
        <v>0</v>
      </c>
      <c r="N1239" s="20">
        <f t="shared" si="196"/>
        <v>0</v>
      </c>
      <c r="O1239" s="20">
        <f t="shared" si="196"/>
        <v>0</v>
      </c>
      <c r="P1239" s="20">
        <f t="shared" si="196"/>
        <v>0</v>
      </c>
      <c r="Q1239" s="20"/>
      <c r="R1239" s="183"/>
    </row>
    <row r="1240" spans="1:18">
      <c r="A1240" s="297"/>
      <c r="B1240" s="297"/>
      <c r="C1240" s="297"/>
      <c r="D1240" s="297"/>
      <c r="E1240" s="297"/>
      <c r="F1240" s="17" t="s">
        <v>43</v>
      </c>
      <c r="G1240" s="20">
        <f t="shared" ref="G1240:P1240" si="197">SUMIFS(G1170:G1234,$E$1170:$E$1234,"ОП",$F$1170:$F$1234,"&lt;=20")</f>
        <v>58.95000000000001</v>
      </c>
      <c r="H1240" s="20">
        <f t="shared" si="197"/>
        <v>58.95000000000001</v>
      </c>
      <c r="I1240" s="20">
        <f t="shared" si="197"/>
        <v>58.95000000000001</v>
      </c>
      <c r="J1240" s="20">
        <f t="shared" si="197"/>
        <v>63.300000000000011</v>
      </c>
      <c r="K1240" s="20">
        <f t="shared" si="197"/>
        <v>63.300000000000011</v>
      </c>
      <c r="L1240" s="20">
        <f t="shared" si="197"/>
        <v>63.300000000000011</v>
      </c>
      <c r="M1240" s="20">
        <f t="shared" si="197"/>
        <v>63.300000000000011</v>
      </c>
      <c r="N1240" s="20">
        <f t="shared" si="197"/>
        <v>63.300000000000011</v>
      </c>
      <c r="O1240" s="20">
        <f t="shared" si="197"/>
        <v>63.300000000000011</v>
      </c>
      <c r="P1240" s="20">
        <f t="shared" si="197"/>
        <v>63.300000000000011</v>
      </c>
      <c r="Q1240" s="20"/>
      <c r="R1240" s="183"/>
    </row>
    <row r="1241" spans="1:18">
      <c r="A1241" s="297"/>
      <c r="B1241" s="297"/>
      <c r="C1241" s="297"/>
      <c r="D1241" s="297"/>
      <c r="E1241" s="297"/>
      <c r="F1241" s="17" t="s">
        <v>1190</v>
      </c>
      <c r="G1241" s="20">
        <f t="shared" ref="G1241:P1241" si="198">SUMIF($F$1170:$F$1234,"&lt;=60",G1170:G1234)</f>
        <v>58.95000000000001</v>
      </c>
      <c r="H1241" s="20">
        <f t="shared" si="198"/>
        <v>58.95000000000001</v>
      </c>
      <c r="I1241" s="20">
        <f t="shared" si="198"/>
        <v>58.95000000000001</v>
      </c>
      <c r="J1241" s="20">
        <f t="shared" si="198"/>
        <v>63.300000000000011</v>
      </c>
      <c r="K1241" s="20">
        <f t="shared" si="198"/>
        <v>63.300000000000011</v>
      </c>
      <c r="L1241" s="20">
        <f t="shared" si="198"/>
        <v>63.300000000000011</v>
      </c>
      <c r="M1241" s="20">
        <f t="shared" si="198"/>
        <v>64.740000000000009</v>
      </c>
      <c r="N1241" s="20">
        <f t="shared" si="198"/>
        <v>64.740000000000009</v>
      </c>
      <c r="O1241" s="20">
        <f t="shared" si="198"/>
        <v>64.740000000000009</v>
      </c>
      <c r="P1241" s="20">
        <f t="shared" si="198"/>
        <v>64.740000000000009</v>
      </c>
      <c r="Q1241" s="20">
        <v>6.68</v>
      </c>
      <c r="R1241" s="183"/>
    </row>
    <row r="1242" spans="1:18">
      <c r="A1242" s="297"/>
      <c r="B1242" s="297"/>
      <c r="C1242" s="297"/>
      <c r="D1242" s="297"/>
      <c r="E1242" s="297"/>
      <c r="F1242" s="17" t="s">
        <v>180</v>
      </c>
      <c r="G1242" s="20">
        <f t="shared" ref="G1242:P1242" si="199">SUMIFS(G1170:G1234,$E$1170:$E$1234,"ДУ",$F$1170:$F$1234,"&lt;=60")</f>
        <v>0</v>
      </c>
      <c r="H1242" s="20">
        <f t="shared" si="199"/>
        <v>0</v>
      </c>
      <c r="I1242" s="20">
        <f t="shared" si="199"/>
        <v>0</v>
      </c>
      <c r="J1242" s="20">
        <f t="shared" si="199"/>
        <v>0</v>
      </c>
      <c r="K1242" s="20">
        <f t="shared" si="199"/>
        <v>0</v>
      </c>
      <c r="L1242" s="20">
        <f t="shared" si="199"/>
        <v>0</v>
      </c>
      <c r="M1242" s="20">
        <f t="shared" si="199"/>
        <v>0</v>
      </c>
      <c r="N1242" s="20">
        <f t="shared" si="199"/>
        <v>0</v>
      </c>
      <c r="O1242" s="20">
        <f t="shared" si="199"/>
        <v>0</v>
      </c>
      <c r="P1242" s="20">
        <f t="shared" si="199"/>
        <v>0</v>
      </c>
      <c r="Q1242" s="20"/>
      <c r="R1242" s="183"/>
    </row>
    <row r="1243" spans="1:18">
      <c r="A1243" s="297"/>
      <c r="B1243" s="297"/>
      <c r="C1243" s="297"/>
      <c r="D1243" s="297"/>
      <c r="E1243" s="297"/>
      <c r="F1243" s="17" t="s">
        <v>43</v>
      </c>
      <c r="G1243" s="20">
        <f t="shared" ref="G1243:P1243" si="200">SUMIFS(G1170:G1234,$E$1170:$E$1234,"ОП",$F$1170:$F$1234,"&lt;=60")</f>
        <v>58.95000000000001</v>
      </c>
      <c r="H1243" s="20">
        <f t="shared" si="200"/>
        <v>58.95000000000001</v>
      </c>
      <c r="I1243" s="20">
        <f t="shared" si="200"/>
        <v>58.95000000000001</v>
      </c>
      <c r="J1243" s="20">
        <f t="shared" si="200"/>
        <v>63.300000000000011</v>
      </c>
      <c r="K1243" s="20">
        <f t="shared" si="200"/>
        <v>63.300000000000011</v>
      </c>
      <c r="L1243" s="20">
        <f t="shared" si="200"/>
        <v>63.300000000000011</v>
      </c>
      <c r="M1243" s="20">
        <f t="shared" si="200"/>
        <v>64.740000000000009</v>
      </c>
      <c r="N1243" s="20">
        <f t="shared" si="200"/>
        <v>64.740000000000009</v>
      </c>
      <c r="O1243" s="20">
        <f t="shared" si="200"/>
        <v>64.740000000000009</v>
      </c>
      <c r="P1243" s="20">
        <f t="shared" si="200"/>
        <v>64.740000000000009</v>
      </c>
      <c r="Q1243" s="20"/>
      <c r="R1243" s="183"/>
    </row>
    <row r="1244" spans="1:18">
      <c r="A1244" s="297"/>
      <c r="B1244" s="297"/>
      <c r="C1244" s="297"/>
      <c r="D1244" s="297"/>
      <c r="E1244" s="297"/>
      <c r="F1244" s="17" t="s">
        <v>1191</v>
      </c>
      <c r="G1244" s="20">
        <f t="shared" ref="G1244:P1244" si="201">SUMIFS(G1170:G1234,$E$1170:$E$1234,"ДД",$F$1170:$F$1234,"&lt;=60")</f>
        <v>0</v>
      </c>
      <c r="H1244" s="20">
        <f t="shared" si="201"/>
        <v>0</v>
      </c>
      <c r="I1244" s="20">
        <f t="shared" si="201"/>
        <v>0</v>
      </c>
      <c r="J1244" s="20">
        <f t="shared" si="201"/>
        <v>0</v>
      </c>
      <c r="K1244" s="20">
        <f t="shared" si="201"/>
        <v>0</v>
      </c>
      <c r="L1244" s="20">
        <f t="shared" si="201"/>
        <v>0</v>
      </c>
      <c r="M1244" s="20">
        <f t="shared" si="201"/>
        <v>0</v>
      </c>
      <c r="N1244" s="20">
        <f t="shared" si="201"/>
        <v>0</v>
      </c>
      <c r="O1244" s="20">
        <f t="shared" si="201"/>
        <v>0</v>
      </c>
      <c r="P1244" s="20">
        <f t="shared" si="201"/>
        <v>0</v>
      </c>
      <c r="Q1244" s="20"/>
      <c r="R1244" s="183"/>
    </row>
    <row r="1245" spans="1:18">
      <c r="A1245" s="308"/>
      <c r="B1245" s="308"/>
      <c r="C1245" s="308"/>
      <c r="D1245" s="308"/>
      <c r="E1245" s="308"/>
      <c r="F1245" s="77" t="s">
        <v>61</v>
      </c>
      <c r="G1245" s="190">
        <f t="shared" ref="G1245:P1245" si="202">SUMIFS(G1170:G1234,$E$1170:$E$1234,"ОВБ",$F$1170:$F$1234,"&lt;=60")</f>
        <v>0</v>
      </c>
      <c r="H1245" s="190">
        <f t="shared" si="202"/>
        <v>0</v>
      </c>
      <c r="I1245" s="190">
        <f t="shared" si="202"/>
        <v>0</v>
      </c>
      <c r="J1245" s="190">
        <f t="shared" si="202"/>
        <v>0</v>
      </c>
      <c r="K1245" s="190">
        <f t="shared" si="202"/>
        <v>0</v>
      </c>
      <c r="L1245" s="190">
        <f t="shared" si="202"/>
        <v>0</v>
      </c>
      <c r="M1245" s="190">
        <f t="shared" si="202"/>
        <v>0</v>
      </c>
      <c r="N1245" s="190">
        <f t="shared" si="202"/>
        <v>0</v>
      </c>
      <c r="O1245" s="190">
        <f t="shared" si="202"/>
        <v>0</v>
      </c>
      <c r="P1245" s="190">
        <f t="shared" si="202"/>
        <v>0</v>
      </c>
      <c r="Q1245" s="190"/>
      <c r="R1245" s="224"/>
    </row>
    <row r="1246" spans="1:18" ht="25.5">
      <c r="A1246" s="314" t="s">
        <v>1781</v>
      </c>
      <c r="B1246" s="315"/>
      <c r="C1246" s="315"/>
      <c r="D1246" s="315"/>
      <c r="E1246" s="316"/>
      <c r="F1246" s="51" t="s">
        <v>1188</v>
      </c>
      <c r="G1246" s="25">
        <f t="shared" ref="G1246:P1246" si="203">SUMIF($F$1151:$F$1234,"&lt;=5",G$1151:G$1234)</f>
        <v>61.710000000000015</v>
      </c>
      <c r="H1246" s="25">
        <f t="shared" si="203"/>
        <v>61.710000000000015</v>
      </c>
      <c r="I1246" s="25">
        <f t="shared" si="203"/>
        <v>61.710000000000015</v>
      </c>
      <c r="J1246" s="25">
        <f t="shared" si="203"/>
        <v>61.710000000000015</v>
      </c>
      <c r="K1246" s="25">
        <f t="shared" si="203"/>
        <v>61.710000000000015</v>
      </c>
      <c r="L1246" s="25">
        <f t="shared" si="203"/>
        <v>61.710000000000015</v>
      </c>
      <c r="M1246" s="25">
        <f t="shared" si="203"/>
        <v>61.710000000000015</v>
      </c>
      <c r="N1246" s="25">
        <f t="shared" si="203"/>
        <v>61.710000000000015</v>
      </c>
      <c r="O1246" s="25">
        <f t="shared" si="203"/>
        <v>61.710000000000015</v>
      </c>
      <c r="P1246" s="25">
        <f t="shared" si="203"/>
        <v>61.710000000000015</v>
      </c>
      <c r="Q1246" s="25">
        <v>6.18</v>
      </c>
      <c r="R1246" s="232"/>
    </row>
    <row r="1247" spans="1:18">
      <c r="A1247" s="317"/>
      <c r="B1247" s="317"/>
      <c r="C1247" s="317"/>
      <c r="D1247" s="317"/>
      <c r="E1247" s="317"/>
      <c r="F1247" s="51" t="s">
        <v>180</v>
      </c>
      <c r="G1247" s="206">
        <f t="shared" ref="G1247:G1248" si="204">SUMIFS(G$1151:G$1234,$E$1151:$E$1234,$F1236,$F$1151:$F$1234,"&lt;=5")</f>
        <v>0</v>
      </c>
      <c r="H1247" s="206">
        <f t="shared" ref="H1247:H1248" si="205">SUMIFS(H$1151:H$1234,$E$1151:$E$1234,$F1236,$F$1151:$F$1234,"&lt;=5")</f>
        <v>0</v>
      </c>
      <c r="I1247" s="206">
        <f t="shared" ref="I1247:I1248" si="206">SUMIFS(I$1151:I$1234,$E$1151:$E$1234,$F1236,$F$1151:$F$1234,"&lt;=5")</f>
        <v>0</v>
      </c>
      <c r="J1247" s="206">
        <f t="shared" ref="J1247:J1248" si="207">SUMIFS(J$1151:J$1234,$E$1151:$E$1234,$F1236,$F$1151:$F$1234,"&lt;=5")</f>
        <v>0</v>
      </c>
      <c r="K1247" s="206">
        <f t="shared" ref="K1247:K1248" si="208">SUMIFS(K$1151:K$1234,$E$1151:$E$1234,$F1236,$F$1151:$F$1234,"&lt;=5")</f>
        <v>0</v>
      </c>
      <c r="L1247" s="206">
        <f t="shared" ref="L1247:L1248" si="209">SUMIFS(L$1151:L$1234,$E$1151:$E$1234,$F1236,$F$1151:$F$1234,"&lt;=5")</f>
        <v>0</v>
      </c>
      <c r="M1247" s="206">
        <f t="shared" ref="M1247:M1248" si="210">SUMIFS(M$1151:M$1234,$E$1151:$E$1234,$F1236,$F$1151:$F$1234,"&lt;=5")</f>
        <v>0</v>
      </c>
      <c r="N1247" s="206">
        <f t="shared" ref="N1247:N1248" si="211">SUMIFS(N$1151:N$1234,$E$1151:$E$1234,$F1236,$F$1151:$F$1234,"&lt;=5")</f>
        <v>0</v>
      </c>
      <c r="O1247" s="206">
        <f t="shared" ref="O1247:O1248" si="212">SUMIFS(O$1151:O$1234,$E$1151:$E$1234,$F1236,$F$1151:$F$1234,"&lt;=5")</f>
        <v>0</v>
      </c>
      <c r="P1247" s="206">
        <f t="shared" ref="P1247:P1248" si="213">SUMIFS(P$1151:P$1234,$E$1151:$E$1234,$F1236,$F$1151:$F$1234,"&lt;=5")</f>
        <v>0</v>
      </c>
      <c r="Q1247" s="206"/>
      <c r="R1247" s="232"/>
    </row>
    <row r="1248" spans="1:18">
      <c r="A1248" s="317"/>
      <c r="B1248" s="317"/>
      <c r="C1248" s="317"/>
      <c r="D1248" s="317"/>
      <c r="E1248" s="317"/>
      <c r="F1248" s="51" t="s">
        <v>43</v>
      </c>
      <c r="G1248" s="206">
        <f t="shared" si="204"/>
        <v>61.710000000000015</v>
      </c>
      <c r="H1248" s="206">
        <f t="shared" si="205"/>
        <v>61.710000000000015</v>
      </c>
      <c r="I1248" s="206">
        <f t="shared" si="206"/>
        <v>61.710000000000015</v>
      </c>
      <c r="J1248" s="206">
        <f t="shared" si="207"/>
        <v>61.710000000000015</v>
      </c>
      <c r="K1248" s="206">
        <f t="shared" si="208"/>
        <v>61.710000000000015</v>
      </c>
      <c r="L1248" s="206">
        <f t="shared" si="209"/>
        <v>61.710000000000015</v>
      </c>
      <c r="M1248" s="206">
        <f t="shared" si="210"/>
        <v>61.710000000000015</v>
      </c>
      <c r="N1248" s="206">
        <f t="shared" si="211"/>
        <v>61.710000000000015</v>
      </c>
      <c r="O1248" s="206">
        <f t="shared" si="212"/>
        <v>61.710000000000015</v>
      </c>
      <c r="P1248" s="206">
        <f t="shared" si="213"/>
        <v>61.710000000000015</v>
      </c>
      <c r="Q1248" s="206"/>
      <c r="R1248" s="232"/>
    </row>
    <row r="1249" spans="1:20" ht="25.5">
      <c r="A1249" s="317"/>
      <c r="B1249" s="317"/>
      <c r="C1249" s="317"/>
      <c r="D1249" s="317"/>
      <c r="E1249" s="317"/>
      <c r="F1249" s="51" t="s">
        <v>1189</v>
      </c>
      <c r="G1249" s="25">
        <f t="shared" ref="G1249:P1249" si="214">SUMIF($F$1151:$F$1234,"&lt;=20",G$1151:G$1234)</f>
        <v>61.710000000000015</v>
      </c>
      <c r="H1249" s="25">
        <f t="shared" si="214"/>
        <v>62.700000000000017</v>
      </c>
      <c r="I1249" s="25">
        <f t="shared" si="214"/>
        <v>62.700000000000017</v>
      </c>
      <c r="J1249" s="25">
        <f t="shared" si="214"/>
        <v>70.980000000000032</v>
      </c>
      <c r="K1249" s="25">
        <f t="shared" si="214"/>
        <v>70.980000000000032</v>
      </c>
      <c r="L1249" s="25">
        <f t="shared" si="214"/>
        <v>70.980000000000032</v>
      </c>
      <c r="M1249" s="25">
        <f t="shared" si="214"/>
        <v>70.980000000000032</v>
      </c>
      <c r="N1249" s="25">
        <f t="shared" si="214"/>
        <v>70.980000000000032</v>
      </c>
      <c r="O1249" s="25">
        <f t="shared" si="214"/>
        <v>70.980000000000032</v>
      </c>
      <c r="P1249" s="25">
        <f t="shared" si="214"/>
        <v>70.980000000000032</v>
      </c>
      <c r="Q1249" s="206">
        <v>6.09</v>
      </c>
      <c r="R1249" s="232"/>
    </row>
    <row r="1250" spans="1:20">
      <c r="A1250" s="317"/>
      <c r="B1250" s="317"/>
      <c r="C1250" s="317"/>
      <c r="D1250" s="317"/>
      <c r="E1250" s="317"/>
      <c r="F1250" s="51" t="s">
        <v>180</v>
      </c>
      <c r="G1250" s="206">
        <f t="shared" ref="G1250:G1251" si="215">SUMIFS(G$1151:G$1234,$E$1151:$E$1234,$F1239,$F$1151:$F$1234,"&lt;=20")</f>
        <v>0</v>
      </c>
      <c r="H1250" s="206">
        <f t="shared" ref="H1250:H1251" si="216">SUMIFS(H$1151:H$1234,$E$1151:$E$1234,$F1239,$F$1151:$F$1234,"&lt;=20")</f>
        <v>0</v>
      </c>
      <c r="I1250" s="206">
        <f t="shared" ref="I1250:I1251" si="217">SUMIFS(I$1151:I$1234,$E$1151:$E$1234,$F1239,$F$1151:$F$1234,"&lt;=20")</f>
        <v>0</v>
      </c>
      <c r="J1250" s="206">
        <f t="shared" ref="J1250:J1251" si="218">SUMIFS(J$1151:J$1234,$E$1151:$E$1234,$F1239,$F$1151:$F$1234,"&lt;=20")</f>
        <v>0</v>
      </c>
      <c r="K1250" s="206">
        <f t="shared" ref="K1250:K1251" si="219">SUMIFS(K$1151:K$1234,$E$1151:$E$1234,$F1239,$F$1151:$F$1234,"&lt;=20")</f>
        <v>0</v>
      </c>
      <c r="L1250" s="206">
        <f t="shared" ref="L1250:L1251" si="220">SUMIFS(L$1151:L$1234,$E$1151:$E$1234,$F1239,$F$1151:$F$1234,"&lt;=20")</f>
        <v>0</v>
      </c>
      <c r="M1250" s="206">
        <f t="shared" ref="M1250:M1251" si="221">SUMIFS(M$1151:M$1234,$E$1151:$E$1234,$F1239,$F$1151:$F$1234,"&lt;=20")</f>
        <v>0</v>
      </c>
      <c r="N1250" s="206">
        <f t="shared" ref="N1250:N1251" si="222">SUMIFS(N$1151:N$1234,$E$1151:$E$1234,$F1239,$F$1151:$F$1234,"&lt;=20")</f>
        <v>0</v>
      </c>
      <c r="O1250" s="206">
        <f t="shared" ref="O1250:O1251" si="223">SUMIFS(O$1151:O$1234,$E$1151:$E$1234,$F1239,$F$1151:$F$1234,"&lt;=20")</f>
        <v>0</v>
      </c>
      <c r="P1250" s="206">
        <f t="shared" ref="P1250:P1251" si="224">SUMIFS(P$1151:P$1234,$E$1151:$E$1234,$F1239,$F$1151:$F$1234,"&lt;=20")</f>
        <v>0</v>
      </c>
      <c r="Q1250" s="206"/>
      <c r="R1250" s="232"/>
    </row>
    <row r="1251" spans="1:20">
      <c r="A1251" s="317"/>
      <c r="B1251" s="317"/>
      <c r="C1251" s="317"/>
      <c r="D1251" s="317"/>
      <c r="E1251" s="317"/>
      <c r="F1251" s="51" t="s">
        <v>43</v>
      </c>
      <c r="G1251" s="206">
        <f t="shared" si="215"/>
        <v>61.710000000000015</v>
      </c>
      <c r="H1251" s="206">
        <f t="shared" si="216"/>
        <v>62.700000000000017</v>
      </c>
      <c r="I1251" s="206">
        <f t="shared" si="217"/>
        <v>62.700000000000017</v>
      </c>
      <c r="J1251" s="206">
        <f t="shared" si="218"/>
        <v>70.980000000000032</v>
      </c>
      <c r="K1251" s="206">
        <f t="shared" si="219"/>
        <v>70.980000000000032</v>
      </c>
      <c r="L1251" s="206">
        <f t="shared" si="220"/>
        <v>70.980000000000032</v>
      </c>
      <c r="M1251" s="206">
        <f t="shared" si="221"/>
        <v>70.980000000000032</v>
      </c>
      <c r="N1251" s="206">
        <f t="shared" si="222"/>
        <v>70.980000000000032</v>
      </c>
      <c r="O1251" s="206">
        <f t="shared" si="223"/>
        <v>70.980000000000032</v>
      </c>
      <c r="P1251" s="206">
        <f t="shared" si="224"/>
        <v>70.980000000000032</v>
      </c>
      <c r="Q1251" s="206"/>
      <c r="R1251" s="232"/>
    </row>
    <row r="1252" spans="1:20">
      <c r="A1252" s="317"/>
      <c r="B1252" s="317"/>
      <c r="C1252" s="317"/>
      <c r="D1252" s="317"/>
      <c r="E1252" s="317"/>
      <c r="F1252" s="51" t="s">
        <v>1190</v>
      </c>
      <c r="G1252" s="25">
        <f t="shared" ref="G1252:P1252" si="225">SUMIF($F$1151:$F$1234,"&lt;=60",G$1151:G$1234)</f>
        <v>61.710000000000015</v>
      </c>
      <c r="H1252" s="25">
        <f t="shared" si="225"/>
        <v>62.700000000000017</v>
      </c>
      <c r="I1252" s="25">
        <f t="shared" si="225"/>
        <v>62.700000000000017</v>
      </c>
      <c r="J1252" s="25">
        <f t="shared" si="225"/>
        <v>70.980000000000032</v>
      </c>
      <c r="K1252" s="25">
        <f t="shared" si="225"/>
        <v>70.980000000000032</v>
      </c>
      <c r="L1252" s="25">
        <f t="shared" si="225"/>
        <v>70.980000000000032</v>
      </c>
      <c r="M1252" s="25">
        <f t="shared" si="225"/>
        <v>74.130000000000024</v>
      </c>
      <c r="N1252" s="25">
        <f t="shared" si="225"/>
        <v>74.130000000000024</v>
      </c>
      <c r="O1252" s="25">
        <f t="shared" si="225"/>
        <v>74.130000000000024</v>
      </c>
      <c r="P1252" s="25">
        <f t="shared" si="225"/>
        <v>74.130000000000024</v>
      </c>
      <c r="Q1252" s="206">
        <v>5.88</v>
      </c>
      <c r="R1252" s="232"/>
    </row>
    <row r="1253" spans="1:20">
      <c r="A1253" s="317"/>
      <c r="B1253" s="317"/>
      <c r="C1253" s="317"/>
      <c r="D1253" s="317"/>
      <c r="E1253" s="317"/>
      <c r="F1253" s="51" t="s">
        <v>180</v>
      </c>
      <c r="G1253" s="206">
        <f t="shared" ref="G1253:G1256" si="226">SUMIFS(G$1151:G$1234,$E$1151:$E$1234,$F1242,$F$1151:$F$1234,"&lt;=60")</f>
        <v>0</v>
      </c>
      <c r="H1253" s="206">
        <f t="shared" ref="H1253:H1256" si="227">SUMIFS(H$1151:H$1234,$E$1151:$E$1234,$F1242,$F$1151:$F$1234,"&lt;=60")</f>
        <v>0</v>
      </c>
      <c r="I1253" s="206">
        <f t="shared" ref="I1253:I1256" si="228">SUMIFS(I$1151:I$1234,$E$1151:$E$1234,$F1242,$F$1151:$F$1234,"&lt;=60")</f>
        <v>0</v>
      </c>
      <c r="J1253" s="206">
        <f t="shared" ref="J1253:J1256" si="229">SUMIFS(J$1151:J$1234,$E$1151:$E$1234,$F1242,$F$1151:$F$1234,"&lt;=60")</f>
        <v>0</v>
      </c>
      <c r="K1253" s="206">
        <f t="shared" ref="K1253:K1256" si="230">SUMIFS(K$1151:K$1234,$E$1151:$E$1234,$F1242,$F$1151:$F$1234,"&lt;=60")</f>
        <v>0</v>
      </c>
      <c r="L1253" s="206">
        <f t="shared" ref="L1253:L1256" si="231">SUMIFS(L$1151:L$1234,$E$1151:$E$1234,$F1242,$F$1151:$F$1234,"&lt;=60")</f>
        <v>0</v>
      </c>
      <c r="M1253" s="206">
        <f t="shared" ref="M1253:M1256" si="232">SUMIFS(M$1151:M$1234,$E$1151:$E$1234,$F1242,$F$1151:$F$1234,"&lt;=60")</f>
        <v>0</v>
      </c>
      <c r="N1253" s="206">
        <f t="shared" ref="N1253:N1256" si="233">SUMIFS(N$1151:N$1234,$E$1151:$E$1234,$F1242,$F$1151:$F$1234,"&lt;=60")</f>
        <v>0</v>
      </c>
      <c r="O1253" s="206">
        <f t="shared" ref="O1253:O1256" si="234">SUMIFS(O$1151:O$1234,$E$1151:$E$1234,$F1242,$F$1151:$F$1234,"&lt;=60")</f>
        <v>0</v>
      </c>
      <c r="P1253" s="206">
        <f t="shared" ref="P1253:P1256" si="235">SUMIFS(P$1151:P$1234,$E$1151:$E$1234,$F1242,$F$1151:$F$1234,"&lt;=60")</f>
        <v>0</v>
      </c>
      <c r="Q1253" s="206"/>
      <c r="R1253" s="232"/>
    </row>
    <row r="1254" spans="1:20">
      <c r="A1254" s="317"/>
      <c r="B1254" s="317"/>
      <c r="C1254" s="317"/>
      <c r="D1254" s="317"/>
      <c r="E1254" s="317"/>
      <c r="F1254" s="51" t="s">
        <v>43</v>
      </c>
      <c r="G1254" s="206">
        <f t="shared" si="226"/>
        <v>61.710000000000015</v>
      </c>
      <c r="H1254" s="206">
        <f t="shared" si="227"/>
        <v>62.700000000000017</v>
      </c>
      <c r="I1254" s="206">
        <f t="shared" si="228"/>
        <v>62.700000000000017</v>
      </c>
      <c r="J1254" s="206">
        <f t="shared" si="229"/>
        <v>70.980000000000032</v>
      </c>
      <c r="K1254" s="206">
        <f t="shared" si="230"/>
        <v>70.980000000000032</v>
      </c>
      <c r="L1254" s="206">
        <f t="shared" si="231"/>
        <v>70.980000000000032</v>
      </c>
      <c r="M1254" s="206">
        <f t="shared" si="232"/>
        <v>74.130000000000024</v>
      </c>
      <c r="N1254" s="206">
        <f t="shared" si="233"/>
        <v>74.130000000000024</v>
      </c>
      <c r="O1254" s="206">
        <f t="shared" si="234"/>
        <v>74.130000000000024</v>
      </c>
      <c r="P1254" s="206">
        <f t="shared" si="235"/>
        <v>74.130000000000024</v>
      </c>
      <c r="Q1254" s="206"/>
      <c r="R1254" s="232"/>
    </row>
    <row r="1255" spans="1:20">
      <c r="A1255" s="317"/>
      <c r="B1255" s="317"/>
      <c r="C1255" s="317"/>
      <c r="D1255" s="317"/>
      <c r="E1255" s="317"/>
      <c r="F1255" s="51" t="s">
        <v>1191</v>
      </c>
      <c r="G1255" s="206">
        <f t="shared" si="226"/>
        <v>0</v>
      </c>
      <c r="H1255" s="206">
        <f t="shared" si="227"/>
        <v>0</v>
      </c>
      <c r="I1255" s="206">
        <f t="shared" si="228"/>
        <v>0</v>
      </c>
      <c r="J1255" s="206">
        <f t="shared" si="229"/>
        <v>0</v>
      </c>
      <c r="K1255" s="206">
        <f t="shared" si="230"/>
        <v>0</v>
      </c>
      <c r="L1255" s="206">
        <f t="shared" si="231"/>
        <v>0</v>
      </c>
      <c r="M1255" s="206">
        <f t="shared" si="232"/>
        <v>0</v>
      </c>
      <c r="N1255" s="206">
        <f t="shared" si="233"/>
        <v>0</v>
      </c>
      <c r="O1255" s="206">
        <f t="shared" si="234"/>
        <v>0</v>
      </c>
      <c r="P1255" s="206">
        <f t="shared" si="235"/>
        <v>0</v>
      </c>
      <c r="Q1255" s="206"/>
      <c r="R1255" s="232"/>
    </row>
    <row r="1256" spans="1:20">
      <c r="A1256" s="317"/>
      <c r="B1256" s="317"/>
      <c r="C1256" s="317"/>
      <c r="D1256" s="317"/>
      <c r="E1256" s="317"/>
      <c r="F1256" s="51" t="s">
        <v>61</v>
      </c>
      <c r="G1256" s="206">
        <f t="shared" si="226"/>
        <v>0</v>
      </c>
      <c r="H1256" s="206">
        <f t="shared" si="227"/>
        <v>0</v>
      </c>
      <c r="I1256" s="206">
        <f t="shared" si="228"/>
        <v>0</v>
      </c>
      <c r="J1256" s="206">
        <f t="shared" si="229"/>
        <v>0</v>
      </c>
      <c r="K1256" s="206">
        <f t="shared" si="230"/>
        <v>0</v>
      </c>
      <c r="L1256" s="206">
        <f t="shared" si="231"/>
        <v>0</v>
      </c>
      <c r="M1256" s="206">
        <f t="shared" si="232"/>
        <v>0</v>
      </c>
      <c r="N1256" s="206">
        <f t="shared" si="233"/>
        <v>0</v>
      </c>
      <c r="O1256" s="206">
        <f t="shared" si="234"/>
        <v>0</v>
      </c>
      <c r="P1256" s="206">
        <f t="shared" si="235"/>
        <v>0</v>
      </c>
      <c r="Q1256" s="206"/>
      <c r="R1256" s="232"/>
    </row>
    <row r="1257" spans="1:20" ht="23.25" customHeight="1">
      <c r="A1257" s="310" t="s">
        <v>1782</v>
      </c>
      <c r="B1257" s="311"/>
      <c r="C1257" s="311"/>
      <c r="D1257" s="311"/>
      <c r="E1257" s="311"/>
      <c r="F1257" s="311"/>
      <c r="G1257" s="312"/>
      <c r="H1257" s="312"/>
      <c r="I1257" s="312"/>
      <c r="J1257" s="312"/>
      <c r="K1257" s="312"/>
      <c r="L1257" s="312"/>
      <c r="M1257" s="312"/>
      <c r="N1257" s="312"/>
      <c r="O1257" s="312"/>
      <c r="P1257" s="312"/>
      <c r="Q1257" s="311"/>
      <c r="R1257" s="313"/>
    </row>
    <row r="1258" spans="1:20" ht="25.5">
      <c r="A1258" s="91">
        <f>A1234+1</f>
        <v>1080</v>
      </c>
      <c r="B1258" s="91" t="s">
        <v>1783</v>
      </c>
      <c r="C1258" s="91" t="s">
        <v>1784</v>
      </c>
      <c r="D1258" s="91" t="s">
        <v>1785</v>
      </c>
      <c r="E1258" s="21" t="s">
        <v>43</v>
      </c>
      <c r="F1258" s="21">
        <v>60</v>
      </c>
      <c r="G1258" s="79"/>
      <c r="H1258" s="85"/>
      <c r="I1258" s="79"/>
      <c r="J1258" s="85"/>
      <c r="K1258" s="79"/>
      <c r="L1258" s="85"/>
      <c r="M1258" s="79"/>
      <c r="N1258" s="24">
        <v>0.54</v>
      </c>
      <c r="O1258" s="2">
        <v>0.54</v>
      </c>
      <c r="P1258" s="24">
        <v>0.54</v>
      </c>
      <c r="Q1258" s="85">
        <v>0</v>
      </c>
      <c r="R1258" s="230" t="s">
        <v>44</v>
      </c>
      <c r="S1258" s="2">
        <f>P1258</f>
        <v>0.54</v>
      </c>
      <c r="T1258" s="1">
        <v>0.54</v>
      </c>
    </row>
    <row r="1259" spans="1:20" ht="25.5">
      <c r="A1259" s="91">
        <f t="shared" ref="A1259:A1302" si="236">A1258+1</f>
        <v>1081</v>
      </c>
      <c r="B1259" s="91" t="s">
        <v>1783</v>
      </c>
      <c r="C1259" s="91" t="s">
        <v>1786</v>
      </c>
      <c r="D1259" s="91" t="s">
        <v>1787</v>
      </c>
      <c r="E1259" s="21" t="s">
        <v>43</v>
      </c>
      <c r="F1259" s="21">
        <v>60</v>
      </c>
      <c r="G1259" s="85"/>
      <c r="H1259" s="79"/>
      <c r="I1259" s="85"/>
      <c r="J1259" s="79"/>
      <c r="K1259" s="85"/>
      <c r="L1259" s="79"/>
      <c r="M1259" s="85"/>
      <c r="N1259" s="2">
        <v>0.11</v>
      </c>
      <c r="O1259" s="24">
        <v>0.11</v>
      </c>
      <c r="P1259" s="2">
        <v>0.11</v>
      </c>
      <c r="Q1259" s="85">
        <v>0</v>
      </c>
      <c r="R1259" s="230" t="s">
        <v>44</v>
      </c>
      <c r="S1259" s="2">
        <f t="shared" ref="S1259:S1260" si="237">P1259+0.01</f>
        <v>0.12</v>
      </c>
      <c r="T1259" s="1">
        <v>0.11</v>
      </c>
    </row>
    <row r="1260" spans="1:20" ht="409.5">
      <c r="A1260" s="91">
        <f t="shared" si="236"/>
        <v>1082</v>
      </c>
      <c r="B1260" s="64" t="s">
        <v>1788</v>
      </c>
      <c r="C1260" s="21" t="s">
        <v>1789</v>
      </c>
      <c r="D1260" s="21" t="s">
        <v>1790</v>
      </c>
      <c r="E1260" s="21" t="s">
        <v>43</v>
      </c>
      <c r="F1260" s="21">
        <v>20</v>
      </c>
      <c r="G1260" s="79"/>
      <c r="H1260" s="85"/>
      <c r="I1260" s="79"/>
      <c r="J1260" s="85">
        <v>0.97</v>
      </c>
      <c r="K1260" s="79">
        <v>0.97</v>
      </c>
      <c r="L1260" s="85">
        <v>0.97</v>
      </c>
      <c r="M1260" s="79">
        <v>0.97</v>
      </c>
      <c r="N1260" s="85">
        <v>0.97</v>
      </c>
      <c r="O1260" s="79">
        <v>0.97</v>
      </c>
      <c r="P1260" s="85">
        <v>0.97</v>
      </c>
      <c r="Q1260" s="85">
        <v>0</v>
      </c>
      <c r="R1260" s="230" t="s">
        <v>44</v>
      </c>
      <c r="S1260" s="2">
        <f t="shared" si="237"/>
        <v>0.98</v>
      </c>
      <c r="T1260" s="1">
        <v>0.97</v>
      </c>
    </row>
    <row r="1261" spans="1:20" ht="357">
      <c r="A1261" s="91">
        <f t="shared" si="236"/>
        <v>1083</v>
      </c>
      <c r="B1261" s="64" t="s">
        <v>1791</v>
      </c>
      <c r="C1261" s="21" t="s">
        <v>1789</v>
      </c>
      <c r="D1261" s="21" t="s">
        <v>1792</v>
      </c>
      <c r="E1261" s="21" t="s">
        <v>43</v>
      </c>
      <c r="F1261" s="21">
        <v>20</v>
      </c>
      <c r="G1261" s="85"/>
      <c r="H1261" s="79"/>
      <c r="I1261" s="85"/>
      <c r="J1261" s="79">
        <v>0.65</v>
      </c>
      <c r="K1261" s="85">
        <v>0.65</v>
      </c>
      <c r="L1261" s="79">
        <v>0.65</v>
      </c>
      <c r="M1261" s="85">
        <v>0.65</v>
      </c>
      <c r="N1261" s="79">
        <v>0.65</v>
      </c>
      <c r="O1261" s="85">
        <v>0.65</v>
      </c>
      <c r="P1261" s="79">
        <v>0.65</v>
      </c>
      <c r="Q1261" s="85">
        <v>0</v>
      </c>
      <c r="R1261" s="230" t="s">
        <v>44</v>
      </c>
      <c r="S1261" s="2">
        <f t="shared" ref="S1261:S1263" si="238">P1261</f>
        <v>0.65</v>
      </c>
      <c r="T1261" s="1">
        <v>0.65</v>
      </c>
    </row>
    <row r="1262" spans="1:20" ht="191.25">
      <c r="A1262" s="91">
        <f t="shared" si="236"/>
        <v>1084</v>
      </c>
      <c r="B1262" s="64" t="s">
        <v>1793</v>
      </c>
      <c r="C1262" s="21" t="s">
        <v>1789</v>
      </c>
      <c r="D1262" s="21" t="s">
        <v>1794</v>
      </c>
      <c r="E1262" s="21" t="s">
        <v>43</v>
      </c>
      <c r="F1262" s="21">
        <v>20</v>
      </c>
      <c r="G1262" s="79"/>
      <c r="H1262" s="85"/>
      <c r="I1262" s="79"/>
      <c r="J1262" s="85">
        <v>0.36</v>
      </c>
      <c r="K1262" s="79">
        <v>0.36</v>
      </c>
      <c r="L1262" s="85">
        <v>0.36</v>
      </c>
      <c r="M1262" s="79">
        <v>0.36</v>
      </c>
      <c r="N1262" s="85">
        <v>0.36</v>
      </c>
      <c r="O1262" s="79">
        <v>0.36</v>
      </c>
      <c r="P1262" s="85">
        <v>0.36</v>
      </c>
      <c r="Q1262" s="85">
        <v>0</v>
      </c>
      <c r="R1262" s="230" t="s">
        <v>44</v>
      </c>
      <c r="S1262" s="2">
        <f t="shared" si="238"/>
        <v>0.36</v>
      </c>
      <c r="T1262" s="1">
        <v>0.36</v>
      </c>
    </row>
    <row r="1263" spans="1:20" ht="63.75">
      <c r="A1263" s="91">
        <f t="shared" si="236"/>
        <v>1085</v>
      </c>
      <c r="B1263" s="64" t="s">
        <v>1795</v>
      </c>
      <c r="C1263" s="21" t="s">
        <v>1789</v>
      </c>
      <c r="D1263" s="21" t="s">
        <v>1796</v>
      </c>
      <c r="E1263" s="21" t="s">
        <v>43</v>
      </c>
      <c r="F1263" s="21">
        <v>20</v>
      </c>
      <c r="G1263" s="85"/>
      <c r="H1263" s="79"/>
      <c r="I1263" s="85"/>
      <c r="J1263" s="79">
        <v>0.33</v>
      </c>
      <c r="K1263" s="85">
        <v>0.33</v>
      </c>
      <c r="L1263" s="79">
        <v>0.33</v>
      </c>
      <c r="M1263" s="85">
        <v>0.33</v>
      </c>
      <c r="N1263" s="79">
        <v>0.33</v>
      </c>
      <c r="O1263" s="85">
        <v>0.33</v>
      </c>
      <c r="P1263" s="79">
        <v>0.33</v>
      </c>
      <c r="Q1263" s="85">
        <v>0</v>
      </c>
      <c r="R1263" s="230" t="s">
        <v>44</v>
      </c>
      <c r="S1263" s="2">
        <f t="shared" si="238"/>
        <v>0.33</v>
      </c>
      <c r="T1263" s="1">
        <v>0.33</v>
      </c>
    </row>
    <row r="1264" spans="1:20" ht="25.5">
      <c r="A1264" s="91">
        <f t="shared" si="236"/>
        <v>1086</v>
      </c>
      <c r="B1264" s="91" t="s">
        <v>1797</v>
      </c>
      <c r="C1264" s="91" t="s">
        <v>1798</v>
      </c>
      <c r="D1264" s="91" t="s">
        <v>1799</v>
      </c>
      <c r="E1264" s="21" t="s">
        <v>43</v>
      </c>
      <c r="F1264" s="21">
        <v>60</v>
      </c>
      <c r="G1264" s="79"/>
      <c r="H1264" s="85"/>
      <c r="I1264" s="79"/>
      <c r="J1264" s="85"/>
      <c r="K1264" s="79"/>
      <c r="L1264" s="85"/>
      <c r="M1264" s="79"/>
      <c r="N1264" s="24">
        <v>1.794</v>
      </c>
      <c r="O1264" s="2">
        <v>1.794</v>
      </c>
      <c r="P1264" s="24">
        <v>1.794</v>
      </c>
      <c r="Q1264" s="85">
        <v>0</v>
      </c>
      <c r="R1264" s="230" t="s">
        <v>44</v>
      </c>
      <c r="S1264" s="2">
        <f t="shared" ref="S1264:S1265" si="239">P1264+0.01</f>
        <v>1.804</v>
      </c>
      <c r="T1264" s="1">
        <v>1.794</v>
      </c>
    </row>
    <row r="1265" spans="1:20" ht="25.5">
      <c r="A1265" s="91">
        <f t="shared" si="236"/>
        <v>1087</v>
      </c>
      <c r="B1265" s="91" t="s">
        <v>1797</v>
      </c>
      <c r="C1265" s="91" t="s">
        <v>1798</v>
      </c>
      <c r="D1265" s="91" t="s">
        <v>1800</v>
      </c>
      <c r="E1265" s="21" t="s">
        <v>43</v>
      </c>
      <c r="F1265" s="21">
        <v>60</v>
      </c>
      <c r="G1265" s="85"/>
      <c r="H1265" s="79"/>
      <c r="I1265" s="85"/>
      <c r="J1265" s="79"/>
      <c r="K1265" s="85"/>
      <c r="L1265" s="79"/>
      <c r="M1265" s="85"/>
      <c r="N1265" s="2">
        <v>1.1000000000000001</v>
      </c>
      <c r="O1265" s="24">
        <v>1.1000000000000001</v>
      </c>
      <c r="P1265" s="2">
        <v>1.1000000000000001</v>
      </c>
      <c r="Q1265" s="85">
        <v>0</v>
      </c>
      <c r="R1265" s="230" t="s">
        <v>44</v>
      </c>
      <c r="S1265" s="2">
        <f t="shared" si="239"/>
        <v>1.1100000000000001</v>
      </c>
      <c r="T1265" s="1">
        <v>1.1000000000000001</v>
      </c>
    </row>
    <row r="1266" spans="1:20" ht="25.5">
      <c r="A1266" s="91">
        <f t="shared" si="236"/>
        <v>1088</v>
      </c>
      <c r="B1266" s="91" t="s">
        <v>419</v>
      </c>
      <c r="C1266" s="1" t="s">
        <v>1801</v>
      </c>
      <c r="D1266" s="91" t="s">
        <v>1802</v>
      </c>
      <c r="E1266" s="133" t="s">
        <v>43</v>
      </c>
      <c r="F1266" s="21">
        <v>60</v>
      </c>
      <c r="G1266" s="79"/>
      <c r="H1266" s="85"/>
      <c r="I1266" s="79"/>
      <c r="J1266" s="85"/>
      <c r="K1266" s="79"/>
      <c r="L1266" s="85"/>
      <c r="M1266" s="79"/>
      <c r="N1266" s="24">
        <v>1.31</v>
      </c>
      <c r="O1266" s="2">
        <v>1.31</v>
      </c>
      <c r="P1266" s="24">
        <v>1.31</v>
      </c>
      <c r="Q1266" s="79">
        <v>0</v>
      </c>
      <c r="R1266" s="230" t="s">
        <v>44</v>
      </c>
      <c r="S1266" s="2">
        <f>P1266</f>
        <v>1.31</v>
      </c>
      <c r="T1266" s="1">
        <v>1.31</v>
      </c>
    </row>
    <row r="1267" spans="1:20" ht="25.5">
      <c r="A1267" s="91">
        <f t="shared" si="236"/>
        <v>1089</v>
      </c>
      <c r="B1267" s="91" t="s">
        <v>1803</v>
      </c>
      <c r="C1267" s="91" t="s">
        <v>1804</v>
      </c>
      <c r="D1267" s="1" t="s">
        <v>1805</v>
      </c>
      <c r="E1267" s="21" t="s">
        <v>43</v>
      </c>
      <c r="F1267" s="133">
        <v>60</v>
      </c>
      <c r="G1267" s="85"/>
      <c r="H1267" s="79"/>
      <c r="I1267" s="85"/>
      <c r="J1267" s="79"/>
      <c r="K1267" s="85"/>
      <c r="L1267" s="79"/>
      <c r="M1267" s="85"/>
      <c r="N1267" s="2">
        <v>1.76</v>
      </c>
      <c r="O1267" s="24">
        <v>1.76</v>
      </c>
      <c r="P1267" s="2">
        <v>1.76</v>
      </c>
      <c r="Q1267" s="85">
        <v>0</v>
      </c>
      <c r="R1267" s="230" t="s">
        <v>44</v>
      </c>
      <c r="S1267" s="2">
        <f>P1267+0.01</f>
        <v>1.77</v>
      </c>
      <c r="T1267" s="1">
        <v>1.76</v>
      </c>
    </row>
    <row r="1268" spans="1:20" ht="25.5">
      <c r="A1268" s="91">
        <f t="shared" si="236"/>
        <v>1090</v>
      </c>
      <c r="B1268" s="91" t="s">
        <v>1797</v>
      </c>
      <c r="C1268" s="91" t="s">
        <v>1806</v>
      </c>
      <c r="D1268" s="91" t="s">
        <v>1807</v>
      </c>
      <c r="E1268" s="21" t="s">
        <v>43</v>
      </c>
      <c r="F1268" s="21">
        <v>60</v>
      </c>
      <c r="G1268" s="79"/>
      <c r="H1268" s="85"/>
      <c r="I1268" s="79"/>
      <c r="J1268" s="85"/>
      <c r="K1268" s="79"/>
      <c r="L1268" s="85"/>
      <c r="M1268" s="79"/>
      <c r="N1268" s="24">
        <v>1.7</v>
      </c>
      <c r="O1268" s="2">
        <v>1.7</v>
      </c>
      <c r="P1268" s="24">
        <v>1.7</v>
      </c>
      <c r="Q1268" s="85">
        <v>0</v>
      </c>
      <c r="R1268" s="230" t="s">
        <v>44</v>
      </c>
      <c r="S1268" s="2">
        <f t="shared" ref="S1268:S1269" si="240">P1268</f>
        <v>1.7</v>
      </c>
      <c r="T1268" s="1">
        <v>1.7</v>
      </c>
    </row>
    <row r="1269" spans="1:20" ht="25.5">
      <c r="A1269" s="91">
        <f t="shared" si="236"/>
        <v>1091</v>
      </c>
      <c r="B1269" s="91" t="s">
        <v>1797</v>
      </c>
      <c r="C1269" s="91" t="s">
        <v>1806</v>
      </c>
      <c r="D1269" s="91" t="s">
        <v>1808</v>
      </c>
      <c r="E1269" s="21" t="s">
        <v>43</v>
      </c>
      <c r="F1269" s="21">
        <v>60</v>
      </c>
      <c r="G1269" s="85"/>
      <c r="H1269" s="79"/>
      <c r="I1269" s="85"/>
      <c r="J1269" s="79"/>
      <c r="K1269" s="85"/>
      <c r="L1269" s="79"/>
      <c r="M1269" s="85"/>
      <c r="N1269" s="2">
        <v>0.09</v>
      </c>
      <c r="O1269" s="24">
        <v>0.09</v>
      </c>
      <c r="P1269" s="2">
        <v>0.09</v>
      </c>
      <c r="Q1269" s="85">
        <v>0</v>
      </c>
      <c r="R1269" s="230" t="s">
        <v>44</v>
      </c>
      <c r="S1269" s="2">
        <f t="shared" si="240"/>
        <v>0.09</v>
      </c>
      <c r="T1269" s="1">
        <v>0.09</v>
      </c>
    </row>
    <row r="1270" spans="1:20" ht="38.25">
      <c r="A1270" s="91">
        <f t="shared" si="236"/>
        <v>1092</v>
      </c>
      <c r="B1270" s="91" t="s">
        <v>1809</v>
      </c>
      <c r="C1270" s="91" t="s">
        <v>1810</v>
      </c>
      <c r="D1270" s="91" t="s">
        <v>1811</v>
      </c>
      <c r="E1270" s="21" t="s">
        <v>43</v>
      </c>
      <c r="F1270" s="21">
        <v>60</v>
      </c>
      <c r="G1270" s="79"/>
      <c r="H1270" s="85"/>
      <c r="I1270" s="79"/>
      <c r="J1270" s="85"/>
      <c r="K1270" s="79"/>
      <c r="L1270" s="85"/>
      <c r="M1270" s="79"/>
      <c r="N1270" s="24">
        <v>0.54</v>
      </c>
      <c r="O1270" s="2">
        <v>0.54</v>
      </c>
      <c r="P1270" s="24">
        <v>0.54</v>
      </c>
      <c r="Q1270" s="85">
        <v>100</v>
      </c>
      <c r="R1270" s="230" t="s">
        <v>44</v>
      </c>
      <c r="S1270" s="2">
        <f t="shared" ref="S1270:S1317" si="241">P1270+0.01</f>
        <v>0.55000000000000004</v>
      </c>
      <c r="T1270" s="1">
        <v>0.54</v>
      </c>
    </row>
    <row r="1271" spans="1:20" ht="102">
      <c r="A1271" s="91">
        <f t="shared" si="236"/>
        <v>1093</v>
      </c>
      <c r="B1271" s="91" t="s">
        <v>1812</v>
      </c>
      <c r="C1271" s="91" t="s">
        <v>1813</v>
      </c>
      <c r="D1271" s="91" t="s">
        <v>833</v>
      </c>
      <c r="E1271" s="21" t="s">
        <v>43</v>
      </c>
      <c r="F1271" s="21">
        <v>60</v>
      </c>
      <c r="G1271" s="85"/>
      <c r="H1271" s="79"/>
      <c r="I1271" s="85"/>
      <c r="J1271" s="79"/>
      <c r="K1271" s="85"/>
      <c r="L1271" s="79"/>
      <c r="M1271" s="85"/>
      <c r="N1271" s="2">
        <v>2.0229999999999997</v>
      </c>
      <c r="O1271" s="24">
        <v>2.0229999999999997</v>
      </c>
      <c r="P1271" s="2">
        <v>2.0229999999999997</v>
      </c>
      <c r="Q1271" s="24">
        <v>100</v>
      </c>
      <c r="R1271" s="230" t="s">
        <v>44</v>
      </c>
      <c r="S1271" s="2">
        <f t="shared" si="241"/>
        <v>2.0329999999999995</v>
      </c>
      <c r="T1271" s="1">
        <v>2.0229999999999997</v>
      </c>
    </row>
    <row r="1272" spans="1:20" ht="25.5">
      <c r="A1272" s="91">
        <f t="shared" si="236"/>
        <v>1094</v>
      </c>
      <c r="B1272" s="91" t="s">
        <v>1814</v>
      </c>
      <c r="C1272" s="91" t="s">
        <v>1815</v>
      </c>
      <c r="D1272" s="91" t="s">
        <v>1816</v>
      </c>
      <c r="E1272" s="21" t="s">
        <v>43</v>
      </c>
      <c r="F1272" s="21">
        <v>60</v>
      </c>
      <c r="G1272" s="79"/>
      <c r="H1272" s="85"/>
      <c r="I1272" s="79"/>
      <c r="J1272" s="85"/>
      <c r="K1272" s="79"/>
      <c r="L1272" s="85"/>
      <c r="M1272" s="79"/>
      <c r="N1272" s="24">
        <v>0.02</v>
      </c>
      <c r="O1272" s="2">
        <v>0.02</v>
      </c>
      <c r="P1272" s="24">
        <v>0.02</v>
      </c>
      <c r="Q1272" s="24">
        <v>0</v>
      </c>
      <c r="R1272" s="230" t="s">
        <v>44</v>
      </c>
      <c r="S1272" s="2">
        <f t="shared" si="241"/>
        <v>0.03</v>
      </c>
      <c r="T1272" s="1">
        <v>0.02</v>
      </c>
    </row>
    <row r="1273" spans="1:20" ht="25.5">
      <c r="A1273" s="91">
        <f t="shared" si="236"/>
        <v>1095</v>
      </c>
      <c r="B1273" s="91" t="s">
        <v>1814</v>
      </c>
      <c r="C1273" s="91" t="s">
        <v>1815</v>
      </c>
      <c r="D1273" s="91" t="s">
        <v>1817</v>
      </c>
      <c r="E1273" s="21" t="s">
        <v>43</v>
      </c>
      <c r="F1273" s="21">
        <v>60</v>
      </c>
      <c r="G1273" s="85"/>
      <c r="H1273" s="79"/>
      <c r="I1273" s="85"/>
      <c r="J1273" s="79"/>
      <c r="K1273" s="85"/>
      <c r="L1273" s="79"/>
      <c r="M1273" s="85"/>
      <c r="N1273" s="2">
        <v>0.02</v>
      </c>
      <c r="O1273" s="24">
        <v>0.02</v>
      </c>
      <c r="P1273" s="2">
        <v>0.02</v>
      </c>
      <c r="Q1273" s="24">
        <v>0</v>
      </c>
      <c r="R1273" s="230" t="s">
        <v>44</v>
      </c>
      <c r="S1273" s="2">
        <f t="shared" si="241"/>
        <v>0.03</v>
      </c>
      <c r="T1273" s="1">
        <v>0.02</v>
      </c>
    </row>
    <row r="1274" spans="1:20" ht="25.5">
      <c r="A1274" s="91">
        <f t="shared" si="236"/>
        <v>1096</v>
      </c>
      <c r="B1274" s="91" t="s">
        <v>1814</v>
      </c>
      <c r="C1274" s="91" t="s">
        <v>1815</v>
      </c>
      <c r="D1274" s="91" t="s">
        <v>1818</v>
      </c>
      <c r="E1274" s="21" t="s">
        <v>43</v>
      </c>
      <c r="F1274" s="21">
        <v>60</v>
      </c>
      <c r="G1274" s="79"/>
      <c r="H1274" s="85"/>
      <c r="I1274" s="79"/>
      <c r="J1274" s="85"/>
      <c r="K1274" s="79"/>
      <c r="L1274" s="85"/>
      <c r="M1274" s="79"/>
      <c r="N1274" s="24">
        <v>0.02</v>
      </c>
      <c r="O1274" s="2">
        <v>0.02</v>
      </c>
      <c r="P1274" s="24">
        <v>0.02</v>
      </c>
      <c r="Q1274" s="24">
        <v>0</v>
      </c>
      <c r="R1274" s="230" t="s">
        <v>44</v>
      </c>
      <c r="S1274" s="2">
        <f t="shared" si="241"/>
        <v>0.03</v>
      </c>
      <c r="T1274" s="1">
        <v>0.02</v>
      </c>
    </row>
    <row r="1275" spans="1:20" ht="25.5">
      <c r="A1275" s="91">
        <f t="shared" si="236"/>
        <v>1097</v>
      </c>
      <c r="B1275" s="91" t="s">
        <v>1783</v>
      </c>
      <c r="C1275" s="91" t="s">
        <v>1819</v>
      </c>
      <c r="D1275" s="91" t="s">
        <v>220</v>
      </c>
      <c r="E1275" s="21" t="s">
        <v>43</v>
      </c>
      <c r="F1275" s="21">
        <v>60</v>
      </c>
      <c r="G1275" s="85"/>
      <c r="H1275" s="79"/>
      <c r="I1275" s="85"/>
      <c r="J1275" s="79"/>
      <c r="K1275" s="85"/>
      <c r="L1275" s="79"/>
      <c r="M1275" s="85"/>
      <c r="N1275" s="2">
        <v>0.26</v>
      </c>
      <c r="O1275" s="24">
        <v>0.26</v>
      </c>
      <c r="P1275" s="2">
        <v>0.26</v>
      </c>
      <c r="Q1275" s="85">
        <v>0</v>
      </c>
      <c r="R1275" s="230" t="s">
        <v>44</v>
      </c>
      <c r="S1275" s="2">
        <f t="shared" si="241"/>
        <v>0.27</v>
      </c>
      <c r="T1275" s="1">
        <v>0.26</v>
      </c>
    </row>
    <row r="1276" spans="1:20" ht="25.5">
      <c r="A1276" s="91">
        <f t="shared" si="236"/>
        <v>1098</v>
      </c>
      <c r="B1276" s="91" t="s">
        <v>1783</v>
      </c>
      <c r="C1276" s="91" t="s">
        <v>1819</v>
      </c>
      <c r="D1276" s="91" t="s">
        <v>1608</v>
      </c>
      <c r="E1276" s="21" t="s">
        <v>43</v>
      </c>
      <c r="F1276" s="21">
        <v>60</v>
      </c>
      <c r="G1276" s="79"/>
      <c r="H1276" s="85"/>
      <c r="I1276" s="79"/>
      <c r="J1276" s="85"/>
      <c r="K1276" s="79"/>
      <c r="L1276" s="85"/>
      <c r="M1276" s="79"/>
      <c r="N1276" s="24">
        <v>0.03</v>
      </c>
      <c r="O1276" s="2">
        <v>0.03</v>
      </c>
      <c r="P1276" s="24">
        <v>0.03</v>
      </c>
      <c r="Q1276" s="85">
        <v>0</v>
      </c>
      <c r="R1276" s="230" t="s">
        <v>44</v>
      </c>
      <c r="S1276" s="2">
        <f t="shared" si="241"/>
        <v>0.04</v>
      </c>
      <c r="T1276" s="1">
        <v>0.03</v>
      </c>
    </row>
    <row r="1277" spans="1:20" ht="25.5">
      <c r="A1277" s="91">
        <f t="shared" si="236"/>
        <v>1099</v>
      </c>
      <c r="B1277" s="91" t="s">
        <v>1783</v>
      </c>
      <c r="C1277" s="91" t="s">
        <v>1820</v>
      </c>
      <c r="D1277" s="91" t="s">
        <v>245</v>
      </c>
      <c r="E1277" s="21" t="s">
        <v>43</v>
      </c>
      <c r="F1277" s="21">
        <v>60</v>
      </c>
      <c r="G1277" s="85"/>
      <c r="H1277" s="79"/>
      <c r="I1277" s="85"/>
      <c r="J1277" s="79"/>
      <c r="K1277" s="85"/>
      <c r="L1277" s="79"/>
      <c r="M1277" s="85"/>
      <c r="N1277" s="2">
        <v>0.31</v>
      </c>
      <c r="O1277" s="24">
        <v>0.31</v>
      </c>
      <c r="P1277" s="2">
        <v>0.31</v>
      </c>
      <c r="Q1277" s="85">
        <v>0</v>
      </c>
      <c r="R1277" s="230" t="s">
        <v>44</v>
      </c>
      <c r="S1277" s="2">
        <f t="shared" si="241"/>
        <v>0.32</v>
      </c>
      <c r="T1277" s="1">
        <v>0.31</v>
      </c>
    </row>
    <row r="1278" spans="1:20" ht="25.5">
      <c r="A1278" s="91">
        <f t="shared" si="236"/>
        <v>1100</v>
      </c>
      <c r="B1278" s="91" t="s">
        <v>1783</v>
      </c>
      <c r="C1278" s="91" t="s">
        <v>1820</v>
      </c>
      <c r="D1278" s="91" t="s">
        <v>1623</v>
      </c>
      <c r="E1278" s="21" t="s">
        <v>43</v>
      </c>
      <c r="F1278" s="21">
        <v>60</v>
      </c>
      <c r="G1278" s="79"/>
      <c r="H1278" s="85"/>
      <c r="I1278" s="79"/>
      <c r="J1278" s="85"/>
      <c r="K1278" s="79"/>
      <c r="L1278" s="85"/>
      <c r="M1278" s="79"/>
      <c r="N1278" s="24">
        <v>0.25</v>
      </c>
      <c r="O1278" s="2">
        <v>0.25</v>
      </c>
      <c r="P1278" s="24">
        <v>0.25</v>
      </c>
      <c r="Q1278" s="85">
        <v>0</v>
      </c>
      <c r="R1278" s="230" t="s">
        <v>44</v>
      </c>
      <c r="S1278" s="2">
        <f t="shared" si="241"/>
        <v>0.26</v>
      </c>
      <c r="T1278" s="1">
        <v>0.25</v>
      </c>
    </row>
    <row r="1279" spans="1:20" ht="25.5">
      <c r="A1279" s="91">
        <f t="shared" si="236"/>
        <v>1101</v>
      </c>
      <c r="B1279" s="91" t="s">
        <v>1821</v>
      </c>
      <c r="C1279" s="91" t="s">
        <v>1822</v>
      </c>
      <c r="D1279" s="91" t="s">
        <v>1521</v>
      </c>
      <c r="E1279" s="21" t="s">
        <v>43</v>
      </c>
      <c r="F1279" s="21">
        <v>60</v>
      </c>
      <c r="G1279" s="85"/>
      <c r="H1279" s="79"/>
      <c r="I1279" s="85"/>
      <c r="J1279" s="79"/>
      <c r="K1279" s="85"/>
      <c r="L1279" s="79"/>
      <c r="M1279" s="85"/>
      <c r="N1279" s="2">
        <v>0.63</v>
      </c>
      <c r="O1279" s="24">
        <v>0.63</v>
      </c>
      <c r="P1279" s="2">
        <v>0.63</v>
      </c>
      <c r="Q1279" s="85">
        <v>100</v>
      </c>
      <c r="R1279" s="230" t="s">
        <v>44</v>
      </c>
      <c r="S1279" s="2">
        <f t="shared" si="241"/>
        <v>0.64</v>
      </c>
      <c r="T1279" s="1">
        <v>0.63</v>
      </c>
    </row>
    <row r="1280" spans="1:20" ht="25.5">
      <c r="A1280" s="91">
        <f t="shared" si="236"/>
        <v>1102</v>
      </c>
      <c r="B1280" s="91" t="s">
        <v>1783</v>
      </c>
      <c r="C1280" s="91" t="s">
        <v>1822</v>
      </c>
      <c r="D1280" s="91" t="s">
        <v>1053</v>
      </c>
      <c r="E1280" s="21" t="s">
        <v>43</v>
      </c>
      <c r="F1280" s="21">
        <v>60</v>
      </c>
      <c r="G1280" s="79"/>
      <c r="H1280" s="85"/>
      <c r="I1280" s="79"/>
      <c r="J1280" s="85"/>
      <c r="K1280" s="79"/>
      <c r="L1280" s="85"/>
      <c r="M1280" s="79"/>
      <c r="N1280" s="24">
        <v>0.16</v>
      </c>
      <c r="O1280" s="2">
        <v>0.16</v>
      </c>
      <c r="P1280" s="24">
        <v>0.16</v>
      </c>
      <c r="Q1280" s="85">
        <v>0</v>
      </c>
      <c r="R1280" s="230" t="s">
        <v>44</v>
      </c>
      <c r="S1280" s="2">
        <f t="shared" si="241"/>
        <v>0.17</v>
      </c>
      <c r="T1280" s="1">
        <v>0.16</v>
      </c>
    </row>
    <row r="1281" spans="1:20" ht="25.5">
      <c r="A1281" s="91">
        <f t="shared" si="236"/>
        <v>1103</v>
      </c>
      <c r="B1281" s="91" t="s">
        <v>1783</v>
      </c>
      <c r="C1281" s="91" t="s">
        <v>1822</v>
      </c>
      <c r="D1281" s="91" t="s">
        <v>1823</v>
      </c>
      <c r="E1281" s="21" t="s">
        <v>43</v>
      </c>
      <c r="F1281" s="21">
        <v>60</v>
      </c>
      <c r="G1281" s="85"/>
      <c r="H1281" s="79"/>
      <c r="I1281" s="85"/>
      <c r="J1281" s="79"/>
      <c r="K1281" s="85"/>
      <c r="L1281" s="79"/>
      <c r="M1281" s="85"/>
      <c r="N1281" s="2">
        <v>0.11</v>
      </c>
      <c r="O1281" s="24">
        <v>0.11</v>
      </c>
      <c r="P1281" s="2">
        <v>0.11</v>
      </c>
      <c r="Q1281" s="85">
        <v>0</v>
      </c>
      <c r="R1281" s="230" t="s">
        <v>44</v>
      </c>
      <c r="S1281" s="2">
        <f t="shared" si="241"/>
        <v>0.12</v>
      </c>
      <c r="T1281" s="1">
        <v>0.11</v>
      </c>
    </row>
    <row r="1282" spans="1:20" ht="25.5">
      <c r="A1282" s="91">
        <f t="shared" si="236"/>
        <v>1104</v>
      </c>
      <c r="B1282" s="91" t="s">
        <v>1783</v>
      </c>
      <c r="C1282" s="91" t="s">
        <v>1824</v>
      </c>
      <c r="D1282" s="91" t="s">
        <v>1825</v>
      </c>
      <c r="E1282" s="21" t="s">
        <v>43</v>
      </c>
      <c r="F1282" s="21">
        <v>60</v>
      </c>
      <c r="G1282" s="79"/>
      <c r="H1282" s="85"/>
      <c r="I1282" s="79"/>
      <c r="J1282" s="85"/>
      <c r="K1282" s="79"/>
      <c r="L1282" s="85"/>
      <c r="M1282" s="79"/>
      <c r="N1282" s="24">
        <v>0.21000000000000002</v>
      </c>
      <c r="O1282" s="2">
        <v>0.21000000000000002</v>
      </c>
      <c r="P1282" s="24">
        <v>0.21000000000000002</v>
      </c>
      <c r="Q1282" s="85">
        <v>0</v>
      </c>
      <c r="R1282" s="230" t="s">
        <v>44</v>
      </c>
      <c r="S1282" s="2">
        <f t="shared" si="241"/>
        <v>0.22000000000000003</v>
      </c>
      <c r="T1282" s="1">
        <v>0.21000000000000002</v>
      </c>
    </row>
    <row r="1283" spans="1:20" ht="25.5">
      <c r="A1283" s="91">
        <f t="shared" si="236"/>
        <v>1105</v>
      </c>
      <c r="B1283" s="91" t="s">
        <v>1783</v>
      </c>
      <c r="C1283" s="91" t="s">
        <v>1826</v>
      </c>
      <c r="D1283" s="91" t="s">
        <v>1827</v>
      </c>
      <c r="E1283" s="21" t="s">
        <v>43</v>
      </c>
      <c r="F1283" s="21">
        <v>60</v>
      </c>
      <c r="G1283" s="85"/>
      <c r="H1283" s="79"/>
      <c r="I1283" s="85"/>
      <c r="J1283" s="79"/>
      <c r="K1283" s="85"/>
      <c r="L1283" s="79"/>
      <c r="M1283" s="85"/>
      <c r="N1283" s="2">
        <v>0.2</v>
      </c>
      <c r="O1283" s="24">
        <v>0.2</v>
      </c>
      <c r="P1283" s="2">
        <v>0.2</v>
      </c>
      <c r="Q1283" s="85">
        <v>0</v>
      </c>
      <c r="R1283" s="230" t="s">
        <v>44</v>
      </c>
      <c r="S1283" s="2">
        <f t="shared" si="241"/>
        <v>0.21000000000000002</v>
      </c>
      <c r="T1283" s="1">
        <v>0.2</v>
      </c>
    </row>
    <row r="1284" spans="1:20" ht="25.5">
      <c r="A1284" s="91">
        <f t="shared" si="236"/>
        <v>1106</v>
      </c>
      <c r="B1284" s="91" t="s">
        <v>1783</v>
      </c>
      <c r="C1284" s="91" t="s">
        <v>1826</v>
      </c>
      <c r="D1284" s="91" t="s">
        <v>1828</v>
      </c>
      <c r="E1284" s="21" t="s">
        <v>43</v>
      </c>
      <c r="F1284" s="21">
        <v>60</v>
      </c>
      <c r="G1284" s="85"/>
      <c r="H1284" s="85"/>
      <c r="I1284" s="85"/>
      <c r="J1284" s="85"/>
      <c r="K1284" s="85"/>
      <c r="L1284" s="85"/>
      <c r="M1284" s="85"/>
      <c r="N1284" s="24">
        <v>6.0000000000000005E-2</v>
      </c>
      <c r="O1284" s="24">
        <v>6.0000000000000005E-2</v>
      </c>
      <c r="P1284" s="24">
        <v>6.0000000000000005E-2</v>
      </c>
      <c r="Q1284" s="85">
        <v>0</v>
      </c>
      <c r="R1284" s="230" t="s">
        <v>44</v>
      </c>
      <c r="S1284" s="2">
        <f t="shared" si="241"/>
        <v>7.0000000000000007E-2</v>
      </c>
      <c r="T1284" s="1">
        <v>6.0000000000000005E-2</v>
      </c>
    </row>
    <row r="1285" spans="1:20" ht="25.5">
      <c r="A1285" s="91">
        <f t="shared" si="236"/>
        <v>1107</v>
      </c>
      <c r="B1285" s="91" t="s">
        <v>1829</v>
      </c>
      <c r="C1285" s="1" t="s">
        <v>1830</v>
      </c>
      <c r="D1285" s="91" t="s">
        <v>1831</v>
      </c>
      <c r="E1285" s="133" t="s">
        <v>43</v>
      </c>
      <c r="F1285" s="21">
        <v>60</v>
      </c>
      <c r="G1285" s="79"/>
      <c r="H1285" s="85"/>
      <c r="I1285" s="79"/>
      <c r="J1285" s="85"/>
      <c r="K1285" s="79"/>
      <c r="L1285" s="85"/>
      <c r="M1285" s="79"/>
      <c r="N1285" s="24">
        <v>6.0000000000000005E-2</v>
      </c>
      <c r="O1285" s="2">
        <v>6.0000000000000005E-2</v>
      </c>
      <c r="P1285" s="24">
        <v>6.0000000000000005E-2</v>
      </c>
      <c r="Q1285" s="79">
        <v>0</v>
      </c>
      <c r="R1285" s="230" t="s">
        <v>44</v>
      </c>
      <c r="S1285" s="2">
        <f t="shared" si="241"/>
        <v>7.0000000000000007E-2</v>
      </c>
      <c r="T1285" s="1">
        <v>6.0000000000000005E-2</v>
      </c>
    </row>
    <row r="1286" spans="1:20" ht="25.5">
      <c r="A1286" s="91">
        <f t="shared" si="236"/>
        <v>1108</v>
      </c>
      <c r="B1286" s="91" t="s">
        <v>1829</v>
      </c>
      <c r="C1286" s="91" t="s">
        <v>1830</v>
      </c>
      <c r="D1286" s="1" t="s">
        <v>1832</v>
      </c>
      <c r="E1286" s="21" t="s">
        <v>43</v>
      </c>
      <c r="F1286" s="133">
        <v>60</v>
      </c>
      <c r="G1286" s="85"/>
      <c r="H1286" s="79"/>
      <c r="I1286" s="85"/>
      <c r="J1286" s="79"/>
      <c r="K1286" s="85"/>
      <c r="L1286" s="79"/>
      <c r="M1286" s="85"/>
      <c r="N1286" s="2">
        <v>0.17</v>
      </c>
      <c r="O1286" s="24">
        <v>0.17</v>
      </c>
      <c r="P1286" s="2">
        <v>0.17</v>
      </c>
      <c r="Q1286" s="85">
        <v>0</v>
      </c>
      <c r="R1286" s="230" t="s">
        <v>44</v>
      </c>
      <c r="S1286" s="2">
        <f t="shared" si="241"/>
        <v>0.18000000000000002</v>
      </c>
      <c r="T1286" s="1">
        <v>0.17</v>
      </c>
    </row>
    <row r="1287" spans="1:20" ht="25.5">
      <c r="A1287" s="91">
        <f t="shared" si="236"/>
        <v>1109</v>
      </c>
      <c r="B1287" s="91" t="s">
        <v>1797</v>
      </c>
      <c r="C1287" s="91" t="s">
        <v>1833</v>
      </c>
      <c r="D1287" s="91" t="s">
        <v>1834</v>
      </c>
      <c r="E1287" s="21" t="s">
        <v>43</v>
      </c>
      <c r="F1287" s="21">
        <v>60</v>
      </c>
      <c r="G1287" s="79"/>
      <c r="H1287" s="85"/>
      <c r="I1287" s="79"/>
      <c r="J1287" s="85"/>
      <c r="K1287" s="79"/>
      <c r="L1287" s="85"/>
      <c r="M1287" s="79"/>
      <c r="N1287" s="24">
        <v>0.52</v>
      </c>
      <c r="O1287" s="2">
        <v>0.52</v>
      </c>
      <c r="P1287" s="24">
        <v>0.52</v>
      </c>
      <c r="Q1287" s="85">
        <v>0</v>
      </c>
      <c r="R1287" s="230" t="s">
        <v>44</v>
      </c>
      <c r="S1287" s="2">
        <f t="shared" si="241"/>
        <v>0.53</v>
      </c>
      <c r="T1287" s="1">
        <v>0.52</v>
      </c>
    </row>
    <row r="1288" spans="1:20" ht="25.5">
      <c r="A1288" s="91">
        <f t="shared" si="236"/>
        <v>1110</v>
      </c>
      <c r="B1288" s="91" t="s">
        <v>1797</v>
      </c>
      <c r="C1288" s="91" t="s">
        <v>1833</v>
      </c>
      <c r="D1288" s="91" t="s">
        <v>461</v>
      </c>
      <c r="E1288" s="21" t="s">
        <v>43</v>
      </c>
      <c r="F1288" s="21">
        <v>60</v>
      </c>
      <c r="G1288" s="85"/>
      <c r="H1288" s="79"/>
      <c r="I1288" s="85"/>
      <c r="J1288" s="79"/>
      <c r="K1288" s="85"/>
      <c r="L1288" s="79"/>
      <c r="M1288" s="85"/>
      <c r="N1288" s="2">
        <v>6.0000000000000005E-2</v>
      </c>
      <c r="O1288" s="24">
        <v>6.0000000000000005E-2</v>
      </c>
      <c r="P1288" s="2">
        <v>6.0000000000000005E-2</v>
      </c>
      <c r="Q1288" s="85">
        <v>0</v>
      </c>
      <c r="R1288" s="230" t="s">
        <v>44</v>
      </c>
      <c r="S1288" s="2">
        <f t="shared" si="241"/>
        <v>7.0000000000000007E-2</v>
      </c>
      <c r="T1288" s="1">
        <v>6.0000000000000005E-2</v>
      </c>
    </row>
    <row r="1289" spans="1:20" ht="25.5">
      <c r="A1289" s="91">
        <f t="shared" si="236"/>
        <v>1111</v>
      </c>
      <c r="B1289" s="91" t="s">
        <v>1797</v>
      </c>
      <c r="C1289" s="91" t="s">
        <v>1833</v>
      </c>
      <c r="D1289" s="91" t="s">
        <v>1835</v>
      </c>
      <c r="E1289" s="21" t="s">
        <v>43</v>
      </c>
      <c r="F1289" s="21">
        <v>60</v>
      </c>
      <c r="G1289" s="79"/>
      <c r="H1289" s="85"/>
      <c r="I1289" s="79"/>
      <c r="J1289" s="85"/>
      <c r="K1289" s="79"/>
      <c r="L1289" s="85"/>
      <c r="M1289" s="79"/>
      <c r="N1289" s="24">
        <v>6.0999999999999999E-2</v>
      </c>
      <c r="O1289" s="2">
        <v>6.0999999999999999E-2</v>
      </c>
      <c r="P1289" s="24">
        <v>6.0999999999999999E-2</v>
      </c>
      <c r="Q1289" s="85">
        <v>0</v>
      </c>
      <c r="R1289" s="230" t="s">
        <v>44</v>
      </c>
      <c r="S1289" s="2">
        <f t="shared" si="241"/>
        <v>7.0999999999999994E-2</v>
      </c>
      <c r="T1289" s="1">
        <v>6.0999999999999999E-2</v>
      </c>
    </row>
    <row r="1290" spans="1:20" ht="25.5">
      <c r="A1290" s="91">
        <f t="shared" si="236"/>
        <v>1112</v>
      </c>
      <c r="B1290" s="91" t="s">
        <v>1836</v>
      </c>
      <c r="C1290" s="91" t="s">
        <v>1837</v>
      </c>
      <c r="D1290" s="91" t="s">
        <v>1838</v>
      </c>
      <c r="E1290" s="21" t="s">
        <v>43</v>
      </c>
      <c r="F1290" s="21">
        <v>60</v>
      </c>
      <c r="G1290" s="85"/>
      <c r="H1290" s="79"/>
      <c r="I1290" s="85"/>
      <c r="J1290" s="79"/>
      <c r="K1290" s="85"/>
      <c r="L1290" s="79"/>
      <c r="M1290" s="85"/>
      <c r="N1290" s="2">
        <v>0.03</v>
      </c>
      <c r="O1290" s="24">
        <v>0.03</v>
      </c>
      <c r="P1290" s="2">
        <v>0.03</v>
      </c>
      <c r="Q1290" s="85">
        <v>0</v>
      </c>
      <c r="R1290" s="230" t="s">
        <v>44</v>
      </c>
      <c r="S1290" s="2">
        <f t="shared" si="241"/>
        <v>0.04</v>
      </c>
      <c r="T1290" s="1">
        <v>0.03</v>
      </c>
    </row>
    <row r="1291" spans="1:20" ht="25.5">
      <c r="A1291" s="91">
        <f t="shared" si="236"/>
        <v>1113</v>
      </c>
      <c r="B1291" s="91" t="s">
        <v>1839</v>
      </c>
      <c r="C1291" s="91" t="s">
        <v>1840</v>
      </c>
      <c r="D1291" s="91" t="s">
        <v>1841</v>
      </c>
      <c r="E1291" s="21" t="s">
        <v>43</v>
      </c>
      <c r="F1291" s="21">
        <v>60</v>
      </c>
      <c r="G1291" s="79"/>
      <c r="H1291" s="85"/>
      <c r="I1291" s="79"/>
      <c r="J1291" s="85"/>
      <c r="K1291" s="79"/>
      <c r="L1291" s="85"/>
      <c r="M1291" s="79"/>
      <c r="N1291" s="24">
        <v>0.28000000000000003</v>
      </c>
      <c r="O1291" s="2">
        <v>0.28000000000000003</v>
      </c>
      <c r="P1291" s="24">
        <v>0.28000000000000003</v>
      </c>
      <c r="Q1291" s="85">
        <v>0</v>
      </c>
      <c r="R1291" s="230" t="s">
        <v>44</v>
      </c>
      <c r="S1291" s="2">
        <f t="shared" si="241"/>
        <v>0.29000000000000004</v>
      </c>
      <c r="T1291" s="1">
        <v>0.28000000000000003</v>
      </c>
    </row>
    <row r="1292" spans="1:20" ht="25.5">
      <c r="A1292" s="91">
        <f t="shared" si="236"/>
        <v>1114</v>
      </c>
      <c r="B1292" s="91" t="s">
        <v>1839</v>
      </c>
      <c r="C1292" s="91" t="s">
        <v>1840</v>
      </c>
      <c r="D1292" s="91" t="s">
        <v>1842</v>
      </c>
      <c r="E1292" s="21" t="s">
        <v>43</v>
      </c>
      <c r="F1292" s="21">
        <v>60</v>
      </c>
      <c r="G1292" s="85"/>
      <c r="H1292" s="79"/>
      <c r="I1292" s="85"/>
      <c r="J1292" s="79"/>
      <c r="K1292" s="85"/>
      <c r="L1292" s="79"/>
      <c r="M1292" s="85"/>
      <c r="N1292" s="2">
        <v>0.18000000000000002</v>
      </c>
      <c r="O1292" s="24">
        <v>0.18000000000000002</v>
      </c>
      <c r="P1292" s="2">
        <v>0.18000000000000002</v>
      </c>
      <c r="Q1292" s="85">
        <v>0</v>
      </c>
      <c r="R1292" s="230" t="s">
        <v>44</v>
      </c>
      <c r="S1292" s="2">
        <f t="shared" si="241"/>
        <v>0.19000000000000003</v>
      </c>
      <c r="T1292" s="1">
        <v>0.18000000000000002</v>
      </c>
    </row>
    <row r="1293" spans="1:20" ht="25.5">
      <c r="A1293" s="91">
        <f t="shared" si="236"/>
        <v>1115</v>
      </c>
      <c r="B1293" s="91" t="s">
        <v>1839</v>
      </c>
      <c r="C1293" s="1" t="s">
        <v>1840</v>
      </c>
      <c r="D1293" s="91" t="s">
        <v>1843</v>
      </c>
      <c r="E1293" s="133" t="s">
        <v>43</v>
      </c>
      <c r="F1293" s="21">
        <v>60</v>
      </c>
      <c r="G1293" s="79"/>
      <c r="H1293" s="85"/>
      <c r="I1293" s="79"/>
      <c r="J1293" s="85"/>
      <c r="K1293" s="79"/>
      <c r="L1293" s="85"/>
      <c r="M1293" s="79"/>
      <c r="N1293" s="24">
        <v>1.05</v>
      </c>
      <c r="O1293" s="2">
        <v>1.05</v>
      </c>
      <c r="P1293" s="24">
        <v>1.05</v>
      </c>
      <c r="Q1293" s="79">
        <v>0</v>
      </c>
      <c r="R1293" s="230" t="s">
        <v>44</v>
      </c>
      <c r="S1293" s="2">
        <f t="shared" si="241"/>
        <v>1.06</v>
      </c>
      <c r="T1293" s="1">
        <v>1.05</v>
      </c>
    </row>
    <row r="1294" spans="1:20" ht="409.5">
      <c r="A1294" s="91">
        <f t="shared" si="236"/>
        <v>1116</v>
      </c>
      <c r="B1294" s="91" t="s">
        <v>1844</v>
      </c>
      <c r="C1294" s="91" t="s">
        <v>1845</v>
      </c>
      <c r="D1294" s="91" t="s">
        <v>411</v>
      </c>
      <c r="E1294" s="21" t="s">
        <v>43</v>
      </c>
      <c r="F1294" s="21">
        <v>60</v>
      </c>
      <c r="G1294" s="85"/>
      <c r="H1294" s="79"/>
      <c r="I1294" s="85"/>
      <c r="J1294" s="79"/>
      <c r="K1294" s="85"/>
      <c r="L1294" s="79"/>
      <c r="M1294" s="85"/>
      <c r="N1294" s="2">
        <v>0.27</v>
      </c>
      <c r="O1294" s="24">
        <v>0.27</v>
      </c>
      <c r="P1294" s="2">
        <v>0.27</v>
      </c>
      <c r="Q1294" s="85">
        <v>0</v>
      </c>
      <c r="R1294" s="230" t="s">
        <v>44</v>
      </c>
      <c r="S1294" s="2">
        <f t="shared" si="241"/>
        <v>0.28000000000000003</v>
      </c>
      <c r="T1294" s="1">
        <v>0.27</v>
      </c>
    </row>
    <row r="1295" spans="1:20" ht="409.5">
      <c r="A1295" s="91">
        <f t="shared" si="236"/>
        <v>1117</v>
      </c>
      <c r="B1295" s="91" t="s">
        <v>1846</v>
      </c>
      <c r="C1295" s="91" t="s">
        <v>1845</v>
      </c>
      <c r="D1295" s="91" t="s">
        <v>1847</v>
      </c>
      <c r="E1295" s="21" t="s">
        <v>43</v>
      </c>
      <c r="F1295" s="21">
        <v>60</v>
      </c>
      <c r="G1295" s="79"/>
      <c r="H1295" s="85"/>
      <c r="I1295" s="79"/>
      <c r="J1295" s="85"/>
      <c r="K1295" s="79"/>
      <c r="L1295" s="85"/>
      <c r="M1295" s="79"/>
      <c r="N1295" s="24">
        <v>0.27</v>
      </c>
      <c r="O1295" s="2">
        <v>0.27</v>
      </c>
      <c r="P1295" s="24">
        <v>0.27</v>
      </c>
      <c r="Q1295" s="85">
        <v>0</v>
      </c>
      <c r="R1295" s="230" t="s">
        <v>44</v>
      </c>
      <c r="S1295" s="2">
        <f t="shared" si="241"/>
        <v>0.28000000000000003</v>
      </c>
      <c r="T1295" s="1">
        <v>0.27</v>
      </c>
    </row>
    <row r="1296" spans="1:20" ht="409.5">
      <c r="A1296" s="91">
        <f t="shared" si="236"/>
        <v>1118</v>
      </c>
      <c r="B1296" s="91" t="s">
        <v>1846</v>
      </c>
      <c r="C1296" s="91" t="s">
        <v>1845</v>
      </c>
      <c r="D1296" s="91" t="s">
        <v>1848</v>
      </c>
      <c r="E1296" s="21" t="s">
        <v>43</v>
      </c>
      <c r="F1296" s="21">
        <v>60</v>
      </c>
      <c r="G1296" s="85"/>
      <c r="H1296" s="79"/>
      <c r="I1296" s="85"/>
      <c r="J1296" s="79"/>
      <c r="K1296" s="85"/>
      <c r="L1296" s="79"/>
      <c r="M1296" s="85"/>
      <c r="N1296" s="2">
        <v>0.10099999999999999</v>
      </c>
      <c r="O1296" s="24">
        <v>0.10099999999999999</v>
      </c>
      <c r="P1296" s="2">
        <v>0.10099999999999999</v>
      </c>
      <c r="Q1296" s="85">
        <v>0</v>
      </c>
      <c r="R1296" s="230" t="s">
        <v>44</v>
      </c>
      <c r="S1296" s="2">
        <f t="shared" si="241"/>
        <v>0.11099999999999999</v>
      </c>
      <c r="T1296" s="1">
        <v>0.10099999999999999</v>
      </c>
    </row>
    <row r="1297" spans="1:20" ht="409.5">
      <c r="A1297" s="91">
        <f t="shared" si="236"/>
        <v>1119</v>
      </c>
      <c r="B1297" s="91" t="s">
        <v>1849</v>
      </c>
      <c r="C1297" s="91" t="s">
        <v>1845</v>
      </c>
      <c r="D1297" s="91" t="s">
        <v>1592</v>
      </c>
      <c r="E1297" s="21" t="s">
        <v>43</v>
      </c>
      <c r="F1297" s="21">
        <v>60</v>
      </c>
      <c r="G1297" s="79"/>
      <c r="H1297" s="85"/>
      <c r="I1297" s="79"/>
      <c r="J1297" s="85"/>
      <c r="K1297" s="79"/>
      <c r="L1297" s="85"/>
      <c r="M1297" s="79"/>
      <c r="N1297" s="24">
        <v>0.18000000000000002</v>
      </c>
      <c r="O1297" s="2">
        <v>0.18000000000000002</v>
      </c>
      <c r="P1297" s="24">
        <v>0.18000000000000002</v>
      </c>
      <c r="Q1297" s="85">
        <v>0</v>
      </c>
      <c r="R1297" s="230" t="s">
        <v>44</v>
      </c>
      <c r="S1297" s="2">
        <f t="shared" si="241"/>
        <v>0.19000000000000003</v>
      </c>
      <c r="T1297" s="1">
        <v>0.18000000000000002</v>
      </c>
    </row>
    <row r="1298" spans="1:20" ht="409.5">
      <c r="A1298" s="91">
        <f t="shared" si="236"/>
        <v>1120</v>
      </c>
      <c r="B1298" s="91" t="s">
        <v>1850</v>
      </c>
      <c r="C1298" s="91" t="s">
        <v>1845</v>
      </c>
      <c r="D1298" s="91" t="s">
        <v>1851</v>
      </c>
      <c r="E1298" s="21" t="s">
        <v>43</v>
      </c>
      <c r="F1298" s="21">
        <v>60</v>
      </c>
      <c r="G1298" s="85"/>
      <c r="H1298" s="79"/>
      <c r="I1298" s="85"/>
      <c r="J1298" s="79"/>
      <c r="K1298" s="85"/>
      <c r="L1298" s="79"/>
      <c r="M1298" s="85"/>
      <c r="N1298" s="2">
        <v>0.35000000000000003</v>
      </c>
      <c r="O1298" s="24">
        <v>0.35000000000000003</v>
      </c>
      <c r="P1298" s="2">
        <v>0.35000000000000003</v>
      </c>
      <c r="Q1298" s="85">
        <v>0</v>
      </c>
      <c r="R1298" s="230" t="s">
        <v>44</v>
      </c>
      <c r="S1298" s="2">
        <f t="shared" si="241"/>
        <v>0.36000000000000004</v>
      </c>
      <c r="T1298" s="1">
        <v>0.35000000000000003</v>
      </c>
    </row>
    <row r="1299" spans="1:20" ht="25.5">
      <c r="A1299" s="91">
        <f t="shared" si="236"/>
        <v>1121</v>
      </c>
      <c r="B1299" s="91" t="s">
        <v>1852</v>
      </c>
      <c r="C1299" s="1" t="s">
        <v>1853</v>
      </c>
      <c r="D1299" s="91" t="s">
        <v>1854</v>
      </c>
      <c r="E1299" s="133" t="s">
        <v>43</v>
      </c>
      <c r="F1299" s="21">
        <v>60</v>
      </c>
      <c r="G1299" s="79"/>
      <c r="H1299" s="85"/>
      <c r="I1299" s="79"/>
      <c r="J1299" s="85"/>
      <c r="K1299" s="79"/>
      <c r="L1299" s="85"/>
      <c r="M1299" s="79"/>
      <c r="N1299" s="24">
        <v>0.17</v>
      </c>
      <c r="O1299" s="2">
        <v>0.17</v>
      </c>
      <c r="P1299" s="24">
        <v>0.17</v>
      </c>
      <c r="Q1299" s="79">
        <v>0</v>
      </c>
      <c r="R1299" s="230" t="s">
        <v>44</v>
      </c>
      <c r="S1299" s="2">
        <f t="shared" si="241"/>
        <v>0.18000000000000002</v>
      </c>
      <c r="T1299" s="1">
        <v>0.11</v>
      </c>
    </row>
    <row r="1300" spans="1:20" ht="25.5">
      <c r="A1300" s="91">
        <f t="shared" si="236"/>
        <v>1122</v>
      </c>
      <c r="B1300" s="91" t="s">
        <v>419</v>
      </c>
      <c r="C1300" s="91" t="s">
        <v>1853</v>
      </c>
      <c r="D1300" s="1" t="s">
        <v>1855</v>
      </c>
      <c r="E1300" s="21" t="s">
        <v>43</v>
      </c>
      <c r="F1300" s="133">
        <v>60</v>
      </c>
      <c r="G1300" s="85"/>
      <c r="H1300" s="79"/>
      <c r="I1300" s="85"/>
      <c r="J1300" s="79"/>
      <c r="K1300" s="85"/>
      <c r="L1300" s="79"/>
      <c r="M1300" s="85"/>
      <c r="N1300" s="2">
        <v>0.84</v>
      </c>
      <c r="O1300" s="24">
        <v>0.84</v>
      </c>
      <c r="P1300" s="2">
        <v>0.84</v>
      </c>
      <c r="Q1300" s="85">
        <v>0</v>
      </c>
      <c r="R1300" s="230" t="s">
        <v>44</v>
      </c>
      <c r="S1300" s="2">
        <f t="shared" si="241"/>
        <v>0.85</v>
      </c>
      <c r="T1300" s="1">
        <v>0.84</v>
      </c>
    </row>
    <row r="1301" spans="1:20" ht="25.5">
      <c r="A1301" s="91">
        <f t="shared" si="236"/>
        <v>1123</v>
      </c>
      <c r="B1301" s="91" t="s">
        <v>419</v>
      </c>
      <c r="C1301" s="1" t="s">
        <v>1856</v>
      </c>
      <c r="D1301" s="91" t="s">
        <v>1857</v>
      </c>
      <c r="E1301" s="133" t="s">
        <v>43</v>
      </c>
      <c r="F1301" s="21">
        <v>60</v>
      </c>
      <c r="G1301" s="79"/>
      <c r="H1301" s="85"/>
      <c r="I1301" s="79"/>
      <c r="J1301" s="85"/>
      <c r="K1301" s="79"/>
      <c r="L1301" s="85"/>
      <c r="M1301" s="79"/>
      <c r="N1301" s="24">
        <v>0.5</v>
      </c>
      <c r="O1301" s="2">
        <v>0.5</v>
      </c>
      <c r="P1301" s="24">
        <v>0.5</v>
      </c>
      <c r="Q1301" s="79">
        <v>0</v>
      </c>
      <c r="R1301" s="230" t="s">
        <v>44</v>
      </c>
      <c r="S1301" s="2">
        <f t="shared" si="241"/>
        <v>0.51</v>
      </c>
      <c r="T1301" s="1">
        <v>0.21000000000000002</v>
      </c>
    </row>
    <row r="1302" spans="1:20" ht="25.5">
      <c r="A1302" s="91">
        <f t="shared" si="236"/>
        <v>1124</v>
      </c>
      <c r="B1302" s="91" t="s">
        <v>419</v>
      </c>
      <c r="C1302" s="91" t="s">
        <v>1856</v>
      </c>
      <c r="D1302" s="1" t="s">
        <v>1858</v>
      </c>
      <c r="E1302" s="21" t="s">
        <v>43</v>
      </c>
      <c r="F1302" s="133">
        <v>60</v>
      </c>
      <c r="G1302" s="85"/>
      <c r="H1302" s="79"/>
      <c r="I1302" s="85"/>
      <c r="J1302" s="79"/>
      <c r="K1302" s="85"/>
      <c r="L1302" s="79"/>
      <c r="M1302" s="85"/>
      <c r="N1302" s="2">
        <v>0.5</v>
      </c>
      <c r="O1302" s="24">
        <v>0.5</v>
      </c>
      <c r="P1302" s="2">
        <v>0.5</v>
      </c>
      <c r="Q1302" s="85">
        <v>0</v>
      </c>
      <c r="R1302" s="230" t="s">
        <v>44</v>
      </c>
      <c r="S1302" s="2">
        <f t="shared" si="241"/>
        <v>0.51</v>
      </c>
      <c r="T1302" s="1">
        <v>0.03</v>
      </c>
    </row>
    <row r="1303" spans="1:20">
      <c r="A1303" s="310" t="s">
        <v>1859</v>
      </c>
      <c r="B1303" s="311"/>
      <c r="C1303" s="311"/>
      <c r="D1303" s="311"/>
      <c r="E1303" s="311"/>
      <c r="F1303" s="311"/>
      <c r="G1303" s="312"/>
      <c r="H1303" s="312"/>
      <c r="I1303" s="312"/>
      <c r="J1303" s="312"/>
      <c r="K1303" s="312"/>
      <c r="L1303" s="312"/>
      <c r="M1303" s="312"/>
      <c r="N1303" s="312"/>
      <c r="O1303" s="312"/>
      <c r="P1303" s="312"/>
      <c r="Q1303" s="311"/>
      <c r="R1303" s="313"/>
    </row>
    <row r="1304" spans="1:20" ht="178.5">
      <c r="A1304" s="129">
        <f>A1302+1</f>
        <v>1125</v>
      </c>
      <c r="B1304" s="66" t="s">
        <v>1860</v>
      </c>
      <c r="C1304" s="128" t="s">
        <v>1861</v>
      </c>
      <c r="D1304" s="128" t="s">
        <v>1862</v>
      </c>
      <c r="E1304" s="128" t="s">
        <v>43</v>
      </c>
      <c r="F1304" s="128">
        <v>20</v>
      </c>
      <c r="G1304" s="102"/>
      <c r="H1304" s="215"/>
      <c r="I1304" s="215"/>
      <c r="J1304" s="215"/>
      <c r="K1304" s="69">
        <v>0.46</v>
      </c>
      <c r="L1304" s="69">
        <v>0.46</v>
      </c>
      <c r="M1304" s="69">
        <v>0.46</v>
      </c>
      <c r="N1304" s="69">
        <v>0.46</v>
      </c>
      <c r="O1304" s="69">
        <v>0.46</v>
      </c>
      <c r="P1304" s="69">
        <v>0.46</v>
      </c>
      <c r="Q1304" s="69">
        <v>0</v>
      </c>
      <c r="R1304" s="197"/>
    </row>
    <row r="1305" spans="1:20" ht="114.75">
      <c r="A1305" s="125">
        <f t="shared" ref="A1305:A1358" si="242">A1304+1</f>
        <v>1126</v>
      </c>
      <c r="B1305" s="82" t="s">
        <v>1863</v>
      </c>
      <c r="C1305" s="112" t="s">
        <v>1861</v>
      </c>
      <c r="D1305" s="112" t="s">
        <v>1864</v>
      </c>
      <c r="E1305" s="112" t="s">
        <v>43</v>
      </c>
      <c r="F1305" s="112">
        <v>20</v>
      </c>
      <c r="G1305" s="43"/>
      <c r="H1305" s="190"/>
      <c r="I1305" s="190"/>
      <c r="J1305" s="190"/>
      <c r="K1305" s="83">
        <v>0.53</v>
      </c>
      <c r="L1305" s="83">
        <v>0.53</v>
      </c>
      <c r="M1305" s="83">
        <v>0.53</v>
      </c>
      <c r="N1305" s="83">
        <v>0.53</v>
      </c>
      <c r="O1305" s="83">
        <v>0.53</v>
      </c>
      <c r="P1305" s="83">
        <v>0.53</v>
      </c>
      <c r="Q1305" s="83">
        <v>0</v>
      </c>
      <c r="R1305" s="189"/>
    </row>
    <row r="1306" spans="1:20" ht="25.5">
      <c r="A1306" s="125">
        <f t="shared" si="242"/>
        <v>1127</v>
      </c>
      <c r="B1306" s="89" t="s">
        <v>1797</v>
      </c>
      <c r="C1306" s="89" t="s">
        <v>1865</v>
      </c>
      <c r="D1306" s="89" t="s">
        <v>1866</v>
      </c>
      <c r="E1306" s="21" t="s">
        <v>43</v>
      </c>
      <c r="F1306" s="21">
        <v>60</v>
      </c>
      <c r="G1306" s="24"/>
      <c r="H1306" s="206"/>
      <c r="I1306" s="206"/>
      <c r="J1306" s="206"/>
      <c r="K1306" s="85"/>
      <c r="L1306" s="85"/>
      <c r="M1306" s="85"/>
      <c r="N1306" s="88">
        <v>1.06</v>
      </c>
      <c r="O1306" s="88">
        <v>1.06</v>
      </c>
      <c r="P1306" s="88">
        <v>1.06</v>
      </c>
      <c r="Q1306" s="88">
        <v>0</v>
      </c>
      <c r="R1306" s="233" t="s">
        <v>44</v>
      </c>
    </row>
    <row r="1307" spans="1:20" ht="25.5">
      <c r="A1307" s="125">
        <f t="shared" si="242"/>
        <v>1128</v>
      </c>
      <c r="B1307" s="89" t="s">
        <v>1797</v>
      </c>
      <c r="C1307" s="89" t="s">
        <v>1865</v>
      </c>
      <c r="D1307" s="89" t="s">
        <v>1867</v>
      </c>
      <c r="E1307" s="21" t="s">
        <v>43</v>
      </c>
      <c r="F1307" s="21">
        <v>60</v>
      </c>
      <c r="G1307" s="24"/>
      <c r="H1307" s="206"/>
      <c r="I1307" s="206"/>
      <c r="J1307" s="206"/>
      <c r="K1307" s="85"/>
      <c r="L1307" s="85"/>
      <c r="M1307" s="85"/>
      <c r="N1307" s="88">
        <v>0.92</v>
      </c>
      <c r="O1307" s="88">
        <v>0.92</v>
      </c>
      <c r="P1307" s="88">
        <v>0.92</v>
      </c>
      <c r="Q1307" s="88">
        <v>0</v>
      </c>
      <c r="R1307" s="230" t="s">
        <v>44</v>
      </c>
    </row>
    <row r="1308" spans="1:20" ht="267.75">
      <c r="A1308" s="125">
        <f t="shared" si="242"/>
        <v>1129</v>
      </c>
      <c r="B1308" s="64" t="s">
        <v>1868</v>
      </c>
      <c r="C1308" s="21" t="s">
        <v>1869</v>
      </c>
      <c r="D1308" s="21" t="s">
        <v>1870</v>
      </c>
      <c r="E1308" s="21" t="s">
        <v>43</v>
      </c>
      <c r="F1308" s="21">
        <v>20</v>
      </c>
      <c r="G1308" s="85"/>
      <c r="H1308" s="85"/>
      <c r="I1308" s="85"/>
      <c r="J1308" s="85">
        <v>1.24</v>
      </c>
      <c r="K1308" s="85">
        <v>1.24</v>
      </c>
      <c r="L1308" s="85">
        <v>1.24</v>
      </c>
      <c r="M1308" s="85">
        <v>1.24</v>
      </c>
      <c r="N1308" s="85">
        <v>1.24</v>
      </c>
      <c r="O1308" s="85">
        <v>1.24</v>
      </c>
      <c r="P1308" s="85">
        <v>1.24</v>
      </c>
      <c r="Q1308" s="85">
        <v>0</v>
      </c>
      <c r="R1308" s="233" t="s">
        <v>44</v>
      </c>
    </row>
    <row r="1309" spans="1:20" ht="127.5">
      <c r="A1309" s="125">
        <f t="shared" si="242"/>
        <v>1130</v>
      </c>
      <c r="B1309" s="64" t="s">
        <v>1871</v>
      </c>
      <c r="C1309" s="21" t="s">
        <v>1869</v>
      </c>
      <c r="D1309" s="21" t="s">
        <v>1872</v>
      </c>
      <c r="E1309" s="21" t="s">
        <v>43</v>
      </c>
      <c r="F1309" s="21">
        <v>20</v>
      </c>
      <c r="G1309" s="85"/>
      <c r="H1309" s="85"/>
      <c r="I1309" s="85"/>
      <c r="J1309" s="85">
        <v>0.51</v>
      </c>
      <c r="K1309" s="85">
        <v>0.51</v>
      </c>
      <c r="L1309" s="85">
        <v>0.51</v>
      </c>
      <c r="M1309" s="85">
        <v>0.51</v>
      </c>
      <c r="N1309" s="85">
        <v>0.51</v>
      </c>
      <c r="O1309" s="85">
        <v>0.51</v>
      </c>
      <c r="P1309" s="85">
        <v>0.51</v>
      </c>
      <c r="Q1309" s="85">
        <v>0</v>
      </c>
      <c r="R1309" s="230" t="s">
        <v>44</v>
      </c>
    </row>
    <row r="1310" spans="1:20" ht="280.5">
      <c r="A1310" s="125">
        <f t="shared" si="242"/>
        <v>1131</v>
      </c>
      <c r="B1310" s="234" t="s">
        <v>1873</v>
      </c>
      <c r="C1310" s="128" t="s">
        <v>1869</v>
      </c>
      <c r="D1310" s="128" t="s">
        <v>1874</v>
      </c>
      <c r="E1310" s="128" t="s">
        <v>43</v>
      </c>
      <c r="F1310" s="128">
        <v>20</v>
      </c>
      <c r="G1310" s="102"/>
      <c r="H1310" s="215"/>
      <c r="I1310" s="215"/>
      <c r="J1310" s="215"/>
      <c r="K1310" s="69">
        <v>0.56999999999999995</v>
      </c>
      <c r="L1310" s="69">
        <v>0.56999999999999995</v>
      </c>
      <c r="M1310" s="69">
        <v>0.56999999999999995</v>
      </c>
      <c r="N1310" s="69">
        <v>0.56999999999999995</v>
      </c>
      <c r="O1310" s="69">
        <v>0.56999999999999995</v>
      </c>
      <c r="P1310" s="69">
        <v>0.56999999999999995</v>
      </c>
      <c r="Q1310" s="69">
        <v>0</v>
      </c>
      <c r="R1310" s="197"/>
    </row>
    <row r="1311" spans="1:20" ht="25.5">
      <c r="A1311" s="125">
        <f t="shared" si="242"/>
        <v>1132</v>
      </c>
      <c r="B1311" s="52" t="s">
        <v>1875</v>
      </c>
      <c r="C1311" s="53" t="s">
        <v>1876</v>
      </c>
      <c r="D1311" s="53" t="s">
        <v>1877</v>
      </c>
      <c r="E1311" s="53" t="s">
        <v>43</v>
      </c>
      <c r="F1311" s="53">
        <v>20</v>
      </c>
      <c r="G1311" s="36"/>
      <c r="H1311" s="20"/>
      <c r="I1311" s="20"/>
      <c r="J1311" s="20"/>
      <c r="K1311" s="54">
        <v>0.42</v>
      </c>
      <c r="L1311" s="54">
        <v>0.42</v>
      </c>
      <c r="M1311" s="54">
        <v>0.42</v>
      </c>
      <c r="N1311" s="54">
        <v>0.42</v>
      </c>
      <c r="O1311" s="54">
        <v>0.42</v>
      </c>
      <c r="P1311" s="54">
        <v>0.42</v>
      </c>
      <c r="Q1311" s="54">
        <v>0</v>
      </c>
      <c r="R1311" s="19"/>
    </row>
    <row r="1312" spans="1:20">
      <c r="A1312" s="125">
        <f t="shared" si="242"/>
        <v>1133</v>
      </c>
      <c r="B1312" s="52" t="s">
        <v>1878</v>
      </c>
      <c r="C1312" s="53" t="s">
        <v>1876</v>
      </c>
      <c r="D1312" s="53" t="s">
        <v>1879</v>
      </c>
      <c r="E1312" s="53" t="s">
        <v>43</v>
      </c>
      <c r="F1312" s="53">
        <v>20</v>
      </c>
      <c r="G1312" s="36"/>
      <c r="H1312" s="20"/>
      <c r="I1312" s="20"/>
      <c r="J1312" s="20"/>
      <c r="K1312" s="54">
        <v>2.85</v>
      </c>
      <c r="L1312" s="54">
        <v>2.85</v>
      </c>
      <c r="M1312" s="54">
        <v>2.85</v>
      </c>
      <c r="N1312" s="54">
        <v>2.85</v>
      </c>
      <c r="O1312" s="54">
        <v>2.85</v>
      </c>
      <c r="P1312" s="54">
        <v>2.85</v>
      </c>
      <c r="Q1312" s="54">
        <v>0</v>
      </c>
      <c r="R1312" s="19"/>
    </row>
    <row r="1313" spans="1:20" ht="318.75">
      <c r="A1313" s="125">
        <f t="shared" si="242"/>
        <v>1134</v>
      </c>
      <c r="B1313" s="235" t="s">
        <v>1880</v>
      </c>
      <c r="C1313" s="53" t="s">
        <v>1881</v>
      </c>
      <c r="D1313" s="53" t="s">
        <v>1882</v>
      </c>
      <c r="E1313" s="53" t="s">
        <v>43</v>
      </c>
      <c r="F1313" s="53">
        <v>20</v>
      </c>
      <c r="G1313" s="36"/>
      <c r="H1313" s="20"/>
      <c r="I1313" s="20"/>
      <c r="J1313" s="20"/>
      <c r="K1313" s="54">
        <v>0.92</v>
      </c>
      <c r="L1313" s="54">
        <v>0.92</v>
      </c>
      <c r="M1313" s="54">
        <v>0.92</v>
      </c>
      <c r="N1313" s="54">
        <v>0.92</v>
      </c>
      <c r="O1313" s="54">
        <v>0.92</v>
      </c>
      <c r="P1313" s="54">
        <v>0.92</v>
      </c>
      <c r="Q1313" s="54">
        <v>0</v>
      </c>
      <c r="R1313" s="19"/>
    </row>
    <row r="1314" spans="1:20">
      <c r="A1314" s="125">
        <f t="shared" si="242"/>
        <v>1135</v>
      </c>
      <c r="B1314" s="82" t="s">
        <v>1883</v>
      </c>
      <c r="C1314" s="236" t="s">
        <v>1881</v>
      </c>
      <c r="D1314" s="112" t="s">
        <v>1884</v>
      </c>
      <c r="E1314" s="236" t="s">
        <v>43</v>
      </c>
      <c r="F1314" s="236">
        <v>20</v>
      </c>
      <c r="G1314" s="43"/>
      <c r="H1314" s="190"/>
      <c r="I1314" s="190"/>
      <c r="J1314" s="190"/>
      <c r="K1314" s="43">
        <v>0.03</v>
      </c>
      <c r="L1314" s="43">
        <v>0.03</v>
      </c>
      <c r="M1314" s="43">
        <v>0.03</v>
      </c>
      <c r="N1314" s="43">
        <v>0.03</v>
      </c>
      <c r="O1314" s="43">
        <v>0.03</v>
      </c>
      <c r="P1314" s="43">
        <v>0.03</v>
      </c>
      <c r="Q1314" s="43">
        <v>0</v>
      </c>
      <c r="R1314" s="189"/>
    </row>
    <row r="1315" spans="1:20" ht="25.5">
      <c r="A1315" s="125">
        <f t="shared" si="242"/>
        <v>1136</v>
      </c>
      <c r="B1315" s="237" t="s">
        <v>1885</v>
      </c>
      <c r="C1315" s="208" t="s">
        <v>1881</v>
      </c>
      <c r="D1315" s="89" t="s">
        <v>1886</v>
      </c>
      <c r="E1315" s="208" t="s">
        <v>43</v>
      </c>
      <c r="F1315" s="21">
        <v>60</v>
      </c>
      <c r="G1315" s="24"/>
      <c r="H1315" s="206"/>
      <c r="I1315" s="206"/>
      <c r="J1315" s="206"/>
      <c r="K1315" s="85"/>
      <c r="L1315" s="85"/>
      <c r="M1315" s="85"/>
      <c r="N1315" s="24">
        <v>0.74</v>
      </c>
      <c r="O1315" s="24">
        <v>0.74</v>
      </c>
      <c r="P1315" s="24">
        <v>0.74</v>
      </c>
      <c r="Q1315" s="24">
        <v>0</v>
      </c>
      <c r="R1315" s="230" t="s">
        <v>44</v>
      </c>
    </row>
    <row r="1316" spans="1:20" ht="25.5">
      <c r="A1316" s="91">
        <f t="shared" si="242"/>
        <v>1137</v>
      </c>
      <c r="B1316" s="237" t="s">
        <v>1797</v>
      </c>
      <c r="C1316" s="91" t="s">
        <v>1887</v>
      </c>
      <c r="D1316" s="89" t="s">
        <v>1888</v>
      </c>
      <c r="E1316" s="210" t="s">
        <v>43</v>
      </c>
      <c r="F1316" s="21">
        <v>60</v>
      </c>
      <c r="G1316" s="212"/>
      <c r="H1316" s="212"/>
      <c r="I1316" s="212"/>
      <c r="J1316" s="212"/>
      <c r="K1316" s="85"/>
      <c r="L1316" s="85"/>
      <c r="M1316" s="85"/>
      <c r="N1316" s="24">
        <v>0.46100000000000002</v>
      </c>
      <c r="O1316" s="24">
        <v>0.46100000000000002</v>
      </c>
      <c r="P1316" s="24">
        <v>0.46100000000000002</v>
      </c>
      <c r="Q1316" s="212">
        <v>0</v>
      </c>
      <c r="R1316" s="230" t="s">
        <v>44</v>
      </c>
      <c r="S1316" s="214">
        <f t="shared" si="241"/>
        <v>0.47100000000000003</v>
      </c>
      <c r="T1316" s="209">
        <v>0.46100000000000002</v>
      </c>
    </row>
    <row r="1317" spans="1:20" ht="25.5">
      <c r="A1317" s="91">
        <f t="shared" si="242"/>
        <v>1138</v>
      </c>
      <c r="B1317" s="237" t="s">
        <v>1797</v>
      </c>
      <c r="C1317" s="91" t="s">
        <v>1887</v>
      </c>
      <c r="D1317" s="89" t="s">
        <v>1889</v>
      </c>
      <c r="E1317" s="210" t="s">
        <v>43</v>
      </c>
      <c r="F1317" s="21">
        <v>60</v>
      </c>
      <c r="G1317" s="212"/>
      <c r="H1317" s="212"/>
      <c r="I1317" s="212"/>
      <c r="J1317" s="212"/>
      <c r="K1317" s="85"/>
      <c r="L1317" s="85"/>
      <c r="M1317" s="85"/>
      <c r="N1317" s="24">
        <v>1.5269999999999999</v>
      </c>
      <c r="O1317" s="24">
        <v>1.5269999999999999</v>
      </c>
      <c r="P1317" s="24">
        <v>1.5269999999999999</v>
      </c>
      <c r="Q1317" s="212">
        <v>0</v>
      </c>
      <c r="R1317" s="230" t="s">
        <v>44</v>
      </c>
      <c r="S1317" s="214">
        <f t="shared" si="241"/>
        <v>1.5369999999999999</v>
      </c>
      <c r="T1317" s="209">
        <v>1.5269999999999999</v>
      </c>
    </row>
    <row r="1318" spans="1:20" ht="178.5">
      <c r="A1318" s="125">
        <f t="shared" si="242"/>
        <v>1139</v>
      </c>
      <c r="B1318" s="238" t="s">
        <v>1890</v>
      </c>
      <c r="C1318" s="21" t="s">
        <v>1891</v>
      </c>
      <c r="D1318" s="21" t="s">
        <v>1892</v>
      </c>
      <c r="E1318" s="21" t="s">
        <v>1191</v>
      </c>
      <c r="F1318" s="21">
        <v>60</v>
      </c>
      <c r="G1318" s="85"/>
      <c r="H1318" s="85"/>
      <c r="I1318" s="85"/>
      <c r="J1318" s="24"/>
      <c r="K1318" s="85"/>
      <c r="L1318" s="85"/>
      <c r="M1318" s="85"/>
      <c r="N1318" s="85">
        <v>0.1</v>
      </c>
      <c r="O1318" s="85">
        <v>0.1</v>
      </c>
      <c r="P1318" s="85">
        <v>0.1</v>
      </c>
      <c r="Q1318" s="85">
        <v>0</v>
      </c>
      <c r="R1318" s="230" t="s">
        <v>44</v>
      </c>
    </row>
    <row r="1319" spans="1:20" ht="216.75">
      <c r="A1319" s="125">
        <f t="shared" si="242"/>
        <v>1140</v>
      </c>
      <c r="B1319" s="237" t="s">
        <v>1893</v>
      </c>
      <c r="C1319" s="21" t="s">
        <v>1891</v>
      </c>
      <c r="D1319" s="21" t="s">
        <v>1894</v>
      </c>
      <c r="E1319" s="21" t="s">
        <v>1191</v>
      </c>
      <c r="F1319" s="21">
        <v>60</v>
      </c>
      <c r="G1319" s="85"/>
      <c r="H1319" s="85"/>
      <c r="I1319" s="85"/>
      <c r="J1319" s="24"/>
      <c r="K1319" s="85"/>
      <c r="L1319" s="85"/>
      <c r="M1319" s="85"/>
      <c r="N1319" s="85">
        <v>0.28999999999999998</v>
      </c>
      <c r="O1319" s="85">
        <v>0.28999999999999998</v>
      </c>
      <c r="P1319" s="85">
        <v>0.28999999999999998</v>
      </c>
      <c r="Q1319" s="85">
        <v>0</v>
      </c>
      <c r="R1319" s="230" t="s">
        <v>44</v>
      </c>
    </row>
    <row r="1320" spans="1:20" ht="153">
      <c r="A1320" s="125">
        <f t="shared" si="242"/>
        <v>1141</v>
      </c>
      <c r="B1320" s="238" t="s">
        <v>1895</v>
      </c>
      <c r="C1320" s="21" t="s">
        <v>1891</v>
      </c>
      <c r="D1320" s="21" t="s">
        <v>1896</v>
      </c>
      <c r="E1320" s="21" t="s">
        <v>1191</v>
      </c>
      <c r="F1320" s="21">
        <v>60</v>
      </c>
      <c r="G1320" s="85"/>
      <c r="H1320" s="85"/>
      <c r="I1320" s="85"/>
      <c r="J1320" s="24"/>
      <c r="K1320" s="85"/>
      <c r="L1320" s="85"/>
      <c r="M1320" s="85"/>
      <c r="N1320" s="85">
        <v>0.17</v>
      </c>
      <c r="O1320" s="85">
        <v>0.17</v>
      </c>
      <c r="P1320" s="85">
        <v>0.17</v>
      </c>
      <c r="Q1320" s="85">
        <v>0</v>
      </c>
      <c r="R1320" s="230" t="s">
        <v>44</v>
      </c>
    </row>
    <row r="1321" spans="1:20">
      <c r="A1321" s="125">
        <f t="shared" si="242"/>
        <v>1142</v>
      </c>
      <c r="B1321" s="66" t="s">
        <v>1897</v>
      </c>
      <c r="C1321" s="128" t="s">
        <v>1898</v>
      </c>
      <c r="D1321" s="128" t="s">
        <v>1899</v>
      </c>
      <c r="E1321" s="239" t="s">
        <v>43</v>
      </c>
      <c r="F1321" s="128">
        <v>20</v>
      </c>
      <c r="G1321" s="102"/>
      <c r="H1321" s="215"/>
      <c r="I1321" s="215"/>
      <c r="J1321" s="215"/>
      <c r="K1321" s="69">
        <v>0.05</v>
      </c>
      <c r="L1321" s="69">
        <v>0.05</v>
      </c>
      <c r="M1321" s="69">
        <v>0.05</v>
      </c>
      <c r="N1321" s="69">
        <v>0.05</v>
      </c>
      <c r="O1321" s="69">
        <v>0.05</v>
      </c>
      <c r="P1321" s="69">
        <v>0.05</v>
      </c>
      <c r="Q1321" s="69">
        <v>0</v>
      </c>
      <c r="R1321" s="197"/>
    </row>
    <row r="1322" spans="1:20">
      <c r="A1322" s="125">
        <f t="shared" si="242"/>
        <v>1143</v>
      </c>
      <c r="B1322" s="52" t="s">
        <v>1900</v>
      </c>
      <c r="C1322" s="53" t="s">
        <v>1898</v>
      </c>
      <c r="D1322" s="53" t="s">
        <v>1901</v>
      </c>
      <c r="E1322" s="219" t="s">
        <v>43</v>
      </c>
      <c r="F1322" s="53">
        <v>20</v>
      </c>
      <c r="G1322" s="36"/>
      <c r="H1322" s="20"/>
      <c r="I1322" s="20"/>
      <c r="J1322" s="20"/>
      <c r="K1322" s="36">
        <v>0.05</v>
      </c>
      <c r="L1322" s="36">
        <v>0.05</v>
      </c>
      <c r="M1322" s="36">
        <v>0.05</v>
      </c>
      <c r="N1322" s="36">
        <v>0.05</v>
      </c>
      <c r="O1322" s="36">
        <v>0.05</v>
      </c>
      <c r="P1322" s="36">
        <v>0.05</v>
      </c>
      <c r="Q1322" s="36">
        <v>0</v>
      </c>
      <c r="R1322" s="19"/>
    </row>
    <row r="1323" spans="1:20">
      <c r="A1323" s="125">
        <f t="shared" si="242"/>
        <v>1144</v>
      </c>
      <c r="B1323" s="52" t="s">
        <v>1900</v>
      </c>
      <c r="C1323" s="53" t="s">
        <v>1898</v>
      </c>
      <c r="D1323" s="53" t="s">
        <v>1902</v>
      </c>
      <c r="E1323" s="219" t="s">
        <v>43</v>
      </c>
      <c r="F1323" s="53">
        <v>20</v>
      </c>
      <c r="G1323" s="36"/>
      <c r="H1323" s="20"/>
      <c r="I1323" s="20"/>
      <c r="J1323" s="20"/>
      <c r="K1323" s="36">
        <v>0.05</v>
      </c>
      <c r="L1323" s="36">
        <v>0.05</v>
      </c>
      <c r="M1323" s="36">
        <v>0.05</v>
      </c>
      <c r="N1323" s="36">
        <v>0.05</v>
      </c>
      <c r="O1323" s="36">
        <v>0.05</v>
      </c>
      <c r="P1323" s="36">
        <v>0.05</v>
      </c>
      <c r="Q1323" s="36">
        <v>0</v>
      </c>
      <c r="R1323" s="19"/>
    </row>
    <row r="1324" spans="1:20" ht="25.5">
      <c r="A1324" s="125">
        <f t="shared" si="242"/>
        <v>1145</v>
      </c>
      <c r="B1324" s="52" t="s">
        <v>1903</v>
      </c>
      <c r="C1324" s="53" t="s">
        <v>1898</v>
      </c>
      <c r="D1324" s="53" t="s">
        <v>1904</v>
      </c>
      <c r="E1324" s="219" t="s">
        <v>43</v>
      </c>
      <c r="F1324" s="53">
        <v>20</v>
      </c>
      <c r="G1324" s="36"/>
      <c r="H1324" s="20"/>
      <c r="I1324" s="20"/>
      <c r="J1324" s="20"/>
      <c r="K1324" s="36">
        <v>0.05</v>
      </c>
      <c r="L1324" s="36">
        <v>0.05</v>
      </c>
      <c r="M1324" s="36">
        <v>0.05</v>
      </c>
      <c r="N1324" s="36">
        <v>0.05</v>
      </c>
      <c r="O1324" s="36">
        <v>0.05</v>
      </c>
      <c r="P1324" s="36">
        <v>0.05</v>
      </c>
      <c r="Q1324" s="36">
        <v>0</v>
      </c>
      <c r="R1324" s="19"/>
    </row>
    <row r="1325" spans="1:20">
      <c r="A1325" s="125">
        <f t="shared" si="242"/>
        <v>1146</v>
      </c>
      <c r="B1325" s="82" t="s">
        <v>1905</v>
      </c>
      <c r="C1325" s="240" t="s">
        <v>1906</v>
      </c>
      <c r="D1325" s="43" t="s">
        <v>1907</v>
      </c>
      <c r="E1325" s="112" t="s">
        <v>43</v>
      </c>
      <c r="F1325" s="112">
        <v>20</v>
      </c>
      <c r="G1325" s="43"/>
      <c r="H1325" s="190"/>
      <c r="I1325" s="190"/>
      <c r="J1325" s="190"/>
      <c r="K1325" s="43">
        <v>2.36</v>
      </c>
      <c r="L1325" s="43">
        <v>2.36</v>
      </c>
      <c r="M1325" s="43">
        <v>2.36</v>
      </c>
      <c r="N1325" s="43">
        <v>2.36</v>
      </c>
      <c r="O1325" s="43">
        <v>2.36</v>
      </c>
      <c r="P1325" s="43">
        <v>2.36</v>
      </c>
      <c r="Q1325" s="43">
        <v>100</v>
      </c>
      <c r="R1325" s="189"/>
    </row>
    <row r="1326" spans="1:20" ht="25.5">
      <c r="A1326" s="125">
        <f t="shared" si="242"/>
        <v>1147</v>
      </c>
      <c r="B1326" s="64" t="s">
        <v>1908</v>
      </c>
      <c r="C1326" s="21" t="s">
        <v>1906</v>
      </c>
      <c r="D1326" s="21" t="s">
        <v>1909</v>
      </c>
      <c r="E1326" s="21" t="s">
        <v>43</v>
      </c>
      <c r="F1326" s="21">
        <v>20</v>
      </c>
      <c r="G1326" s="85"/>
      <c r="H1326" s="85"/>
      <c r="I1326" s="85"/>
      <c r="J1326" s="85">
        <v>0.02</v>
      </c>
      <c r="K1326" s="85">
        <v>0.02</v>
      </c>
      <c r="L1326" s="85">
        <v>0.02</v>
      </c>
      <c r="M1326" s="85">
        <v>0.02</v>
      </c>
      <c r="N1326" s="85">
        <v>0.02</v>
      </c>
      <c r="O1326" s="85">
        <v>0.02</v>
      </c>
      <c r="P1326" s="85">
        <v>0.02</v>
      </c>
      <c r="Q1326" s="85">
        <v>100</v>
      </c>
      <c r="R1326" s="230" t="s">
        <v>44</v>
      </c>
    </row>
    <row r="1327" spans="1:20" ht="25.5">
      <c r="A1327" s="125">
        <f t="shared" si="242"/>
        <v>1148</v>
      </c>
      <c r="B1327" s="66" t="s">
        <v>1908</v>
      </c>
      <c r="C1327" s="241" t="s">
        <v>1906</v>
      </c>
      <c r="D1327" s="102" t="s">
        <v>1910</v>
      </c>
      <c r="E1327" s="128" t="s">
        <v>43</v>
      </c>
      <c r="F1327" s="128">
        <v>20</v>
      </c>
      <c r="G1327" s="102"/>
      <c r="H1327" s="215"/>
      <c r="I1327" s="215"/>
      <c r="J1327" s="215"/>
      <c r="K1327" s="102">
        <v>0.03</v>
      </c>
      <c r="L1327" s="102">
        <v>0.03</v>
      </c>
      <c r="M1327" s="102">
        <v>0.03</v>
      </c>
      <c r="N1327" s="102">
        <v>0.03</v>
      </c>
      <c r="O1327" s="102">
        <v>0.03</v>
      </c>
      <c r="P1327" s="102">
        <v>0.03</v>
      </c>
      <c r="Q1327" s="102">
        <v>0</v>
      </c>
      <c r="R1327" s="197"/>
    </row>
    <row r="1328" spans="1:20">
      <c r="A1328" s="125">
        <f t="shared" si="242"/>
        <v>1149</v>
      </c>
      <c r="B1328" s="52" t="s">
        <v>1905</v>
      </c>
      <c r="C1328" s="53" t="s">
        <v>1906</v>
      </c>
      <c r="D1328" s="53" t="s">
        <v>1911</v>
      </c>
      <c r="E1328" s="53" t="s">
        <v>43</v>
      </c>
      <c r="F1328" s="53">
        <v>20</v>
      </c>
      <c r="G1328" s="36"/>
      <c r="H1328" s="20"/>
      <c r="I1328" s="20"/>
      <c r="J1328" s="20"/>
      <c r="K1328" s="54">
        <v>1.35</v>
      </c>
      <c r="L1328" s="54">
        <v>1.35</v>
      </c>
      <c r="M1328" s="54">
        <v>1.35</v>
      </c>
      <c r="N1328" s="54">
        <v>1.35</v>
      </c>
      <c r="O1328" s="54">
        <v>1.35</v>
      </c>
      <c r="P1328" s="54">
        <v>1.35</v>
      </c>
      <c r="Q1328" s="54">
        <v>100</v>
      </c>
      <c r="R1328" s="19"/>
    </row>
    <row r="1329" spans="1:18" ht="25.5">
      <c r="A1329" s="125">
        <f t="shared" si="242"/>
        <v>1150</v>
      </c>
      <c r="B1329" s="52" t="s">
        <v>1908</v>
      </c>
      <c r="C1329" s="53" t="s">
        <v>1906</v>
      </c>
      <c r="D1329" s="53" t="s">
        <v>1912</v>
      </c>
      <c r="E1329" s="53" t="s">
        <v>43</v>
      </c>
      <c r="F1329" s="53">
        <v>20</v>
      </c>
      <c r="G1329" s="36"/>
      <c r="H1329" s="20"/>
      <c r="I1329" s="20"/>
      <c r="J1329" s="20"/>
      <c r="K1329" s="54">
        <v>1.23</v>
      </c>
      <c r="L1329" s="54">
        <v>1.23</v>
      </c>
      <c r="M1329" s="54">
        <v>1.23</v>
      </c>
      <c r="N1329" s="54">
        <v>1.23</v>
      </c>
      <c r="O1329" s="54">
        <v>1.23</v>
      </c>
      <c r="P1329" s="54">
        <v>1.23</v>
      </c>
      <c r="Q1329" s="54">
        <v>100</v>
      </c>
      <c r="R1329" s="19"/>
    </row>
    <row r="1330" spans="1:18" ht="25.5">
      <c r="A1330" s="125">
        <f t="shared" si="242"/>
        <v>1151</v>
      </c>
      <c r="B1330" s="52" t="s">
        <v>1908</v>
      </c>
      <c r="C1330" s="53" t="s">
        <v>1906</v>
      </c>
      <c r="D1330" s="53" t="s">
        <v>1913</v>
      </c>
      <c r="E1330" s="53" t="s">
        <v>43</v>
      </c>
      <c r="F1330" s="53">
        <v>20</v>
      </c>
      <c r="G1330" s="36"/>
      <c r="H1330" s="20"/>
      <c r="I1330" s="20"/>
      <c r="J1330" s="20"/>
      <c r="K1330" s="54">
        <v>0.68</v>
      </c>
      <c r="L1330" s="54">
        <v>0.68</v>
      </c>
      <c r="M1330" s="54">
        <v>0.68</v>
      </c>
      <c r="N1330" s="54">
        <v>0.68</v>
      </c>
      <c r="O1330" s="54">
        <v>0.68</v>
      </c>
      <c r="P1330" s="54">
        <v>0.68</v>
      </c>
      <c r="Q1330" s="54">
        <v>100</v>
      </c>
      <c r="R1330" s="19"/>
    </row>
    <row r="1331" spans="1:18" ht="25.5">
      <c r="A1331" s="125">
        <f t="shared" si="242"/>
        <v>1152</v>
      </c>
      <c r="B1331" s="82" t="s">
        <v>1908</v>
      </c>
      <c r="C1331" s="112" t="s">
        <v>1906</v>
      </c>
      <c r="D1331" s="112" t="s">
        <v>1914</v>
      </c>
      <c r="E1331" s="112" t="s">
        <v>43</v>
      </c>
      <c r="F1331" s="112">
        <v>20</v>
      </c>
      <c r="G1331" s="43"/>
      <c r="H1331" s="190"/>
      <c r="I1331" s="190"/>
      <c r="J1331" s="190"/>
      <c r="K1331" s="83">
        <v>0.92</v>
      </c>
      <c r="L1331" s="83">
        <v>0.92</v>
      </c>
      <c r="M1331" s="83">
        <v>0.92</v>
      </c>
      <c r="N1331" s="83">
        <v>0.92</v>
      </c>
      <c r="O1331" s="83">
        <v>0.92</v>
      </c>
      <c r="P1331" s="83">
        <v>0.92</v>
      </c>
      <c r="Q1331" s="83">
        <v>100</v>
      </c>
      <c r="R1331" s="189"/>
    </row>
    <row r="1332" spans="1:18" ht="25.5">
      <c r="A1332" s="125">
        <f t="shared" si="242"/>
        <v>1153</v>
      </c>
      <c r="B1332" s="89" t="s">
        <v>1797</v>
      </c>
      <c r="C1332" s="89" t="s">
        <v>1906</v>
      </c>
      <c r="D1332" s="89" t="s">
        <v>1915</v>
      </c>
      <c r="E1332" s="21" t="s">
        <v>43</v>
      </c>
      <c r="F1332" s="21">
        <v>60</v>
      </c>
      <c r="G1332" s="85"/>
      <c r="H1332" s="85"/>
      <c r="I1332" s="85"/>
      <c r="J1332" s="85"/>
      <c r="K1332" s="85"/>
      <c r="L1332" s="85"/>
      <c r="M1332" s="85"/>
      <c r="N1332" s="88">
        <v>0.92</v>
      </c>
      <c r="O1332" s="88">
        <v>0.92</v>
      </c>
      <c r="P1332" s="88">
        <v>0.92</v>
      </c>
      <c r="Q1332" s="85">
        <v>0</v>
      </c>
      <c r="R1332" s="230" t="s">
        <v>44</v>
      </c>
    </row>
    <row r="1333" spans="1:18" ht="25.5">
      <c r="A1333" s="125">
        <f t="shared" si="242"/>
        <v>1154</v>
      </c>
      <c r="B1333" s="89" t="s">
        <v>1797</v>
      </c>
      <c r="C1333" s="89" t="s">
        <v>1906</v>
      </c>
      <c r="D1333" s="89" t="s">
        <v>1916</v>
      </c>
      <c r="E1333" s="21" t="s">
        <v>43</v>
      </c>
      <c r="F1333" s="21">
        <v>60</v>
      </c>
      <c r="G1333" s="85"/>
      <c r="H1333" s="85"/>
      <c r="I1333" s="85"/>
      <c r="J1333" s="85"/>
      <c r="K1333" s="85"/>
      <c r="L1333" s="85"/>
      <c r="M1333" s="85"/>
      <c r="N1333" s="88">
        <v>2.0099999999999998</v>
      </c>
      <c r="O1333" s="88">
        <v>2.0099999999999998</v>
      </c>
      <c r="P1333" s="88">
        <v>2.0099999999999998</v>
      </c>
      <c r="Q1333" s="85">
        <v>0</v>
      </c>
      <c r="R1333" s="230" t="s">
        <v>44</v>
      </c>
    </row>
    <row r="1334" spans="1:18" ht="25.5">
      <c r="A1334" s="125">
        <f t="shared" si="242"/>
        <v>1155</v>
      </c>
      <c r="B1334" s="89" t="s">
        <v>1797</v>
      </c>
      <c r="C1334" s="89" t="s">
        <v>1906</v>
      </c>
      <c r="D1334" s="89" t="s">
        <v>1917</v>
      </c>
      <c r="E1334" s="21" t="s">
        <v>43</v>
      </c>
      <c r="F1334" s="21">
        <v>60</v>
      </c>
      <c r="G1334" s="85"/>
      <c r="H1334" s="85"/>
      <c r="I1334" s="85"/>
      <c r="J1334" s="85"/>
      <c r="K1334" s="85"/>
      <c r="L1334" s="85"/>
      <c r="M1334" s="85"/>
      <c r="N1334" s="88">
        <v>1.86</v>
      </c>
      <c r="O1334" s="88">
        <v>1.86</v>
      </c>
      <c r="P1334" s="88">
        <v>1.86</v>
      </c>
      <c r="Q1334" s="85">
        <v>0</v>
      </c>
      <c r="R1334" s="230" t="s">
        <v>44</v>
      </c>
    </row>
    <row r="1335" spans="1:18" ht="25.5">
      <c r="A1335" s="125">
        <f t="shared" si="242"/>
        <v>1156</v>
      </c>
      <c r="B1335" s="89" t="s">
        <v>1797</v>
      </c>
      <c r="C1335" s="89" t="s">
        <v>1906</v>
      </c>
      <c r="D1335" s="89" t="s">
        <v>1918</v>
      </c>
      <c r="E1335" s="21" t="s">
        <v>43</v>
      </c>
      <c r="F1335" s="21">
        <v>60</v>
      </c>
      <c r="G1335" s="85"/>
      <c r="H1335" s="85"/>
      <c r="I1335" s="85"/>
      <c r="J1335" s="85"/>
      <c r="K1335" s="85"/>
      <c r="L1335" s="85"/>
      <c r="M1335" s="85"/>
      <c r="N1335" s="88">
        <v>1.59</v>
      </c>
      <c r="O1335" s="88">
        <v>1.59</v>
      </c>
      <c r="P1335" s="88">
        <v>1.59</v>
      </c>
      <c r="Q1335" s="85">
        <v>0</v>
      </c>
      <c r="R1335" s="230" t="s">
        <v>44</v>
      </c>
    </row>
    <row r="1336" spans="1:18">
      <c r="A1336" s="125">
        <f t="shared" si="242"/>
        <v>1157</v>
      </c>
      <c r="B1336" s="52" t="s">
        <v>1919</v>
      </c>
      <c r="C1336" s="53" t="s">
        <v>1865</v>
      </c>
      <c r="D1336" s="242" t="s">
        <v>1920</v>
      </c>
      <c r="E1336" s="53" t="s">
        <v>43</v>
      </c>
      <c r="F1336" s="53">
        <v>20</v>
      </c>
      <c r="G1336" s="36"/>
      <c r="H1336" s="20"/>
      <c r="I1336" s="20"/>
      <c r="J1336" s="20"/>
      <c r="K1336" s="36">
        <v>0.31</v>
      </c>
      <c r="L1336" s="36">
        <v>0.31</v>
      </c>
      <c r="M1336" s="36">
        <v>0.31</v>
      </c>
      <c r="N1336" s="36">
        <v>0.31</v>
      </c>
      <c r="O1336" s="36">
        <v>0.31</v>
      </c>
      <c r="P1336" s="36">
        <v>0.31</v>
      </c>
      <c r="Q1336" s="36">
        <v>0</v>
      </c>
      <c r="R1336" s="19"/>
    </row>
    <row r="1337" spans="1:18" ht="102">
      <c r="A1337" s="125">
        <f t="shared" si="242"/>
        <v>1158</v>
      </c>
      <c r="B1337" s="243" t="s">
        <v>1921</v>
      </c>
      <c r="C1337" s="112" t="s">
        <v>1922</v>
      </c>
      <c r="D1337" s="112" t="s">
        <v>1923</v>
      </c>
      <c r="E1337" s="112" t="s">
        <v>43</v>
      </c>
      <c r="F1337" s="112">
        <v>20</v>
      </c>
      <c r="G1337" s="43"/>
      <c r="H1337" s="190"/>
      <c r="I1337" s="190"/>
      <c r="J1337" s="190"/>
      <c r="K1337" s="83">
        <v>0.34</v>
      </c>
      <c r="L1337" s="83">
        <v>0.34</v>
      </c>
      <c r="M1337" s="83">
        <v>0.34</v>
      </c>
      <c r="N1337" s="83">
        <v>0.34</v>
      </c>
      <c r="O1337" s="83">
        <v>0.34</v>
      </c>
      <c r="P1337" s="83">
        <v>0.34</v>
      </c>
      <c r="Q1337" s="83">
        <v>0</v>
      </c>
      <c r="R1337" s="189"/>
    </row>
    <row r="1338" spans="1:18">
      <c r="A1338" s="91">
        <f t="shared" si="242"/>
        <v>1159</v>
      </c>
      <c r="B1338" s="64" t="s">
        <v>1924</v>
      </c>
      <c r="C1338" s="21" t="s">
        <v>1922</v>
      </c>
      <c r="D1338" s="21" t="s">
        <v>1925</v>
      </c>
      <c r="E1338" s="21" t="s">
        <v>43</v>
      </c>
      <c r="F1338" s="21">
        <v>20</v>
      </c>
      <c r="G1338" s="24"/>
      <c r="H1338" s="206"/>
      <c r="I1338" s="206"/>
      <c r="J1338" s="206"/>
      <c r="K1338" s="85">
        <v>0.1</v>
      </c>
      <c r="L1338" s="85">
        <v>0.1</v>
      </c>
      <c r="M1338" s="85">
        <v>0.1</v>
      </c>
      <c r="N1338" s="85">
        <v>0.1</v>
      </c>
      <c r="O1338" s="85">
        <v>0.1</v>
      </c>
      <c r="P1338" s="85">
        <v>0.1</v>
      </c>
      <c r="Q1338" s="85">
        <v>0</v>
      </c>
      <c r="R1338" s="205"/>
    </row>
    <row r="1339" spans="1:18">
      <c r="A1339" s="91">
        <f t="shared" si="242"/>
        <v>1160</v>
      </c>
      <c r="B1339" s="21" t="s">
        <v>1926</v>
      </c>
      <c r="C1339" s="21" t="s">
        <v>1922</v>
      </c>
      <c r="D1339" s="21" t="s">
        <v>1927</v>
      </c>
      <c r="E1339" s="21" t="s">
        <v>43</v>
      </c>
      <c r="F1339" s="21">
        <v>20</v>
      </c>
      <c r="G1339" s="24"/>
      <c r="H1339" s="206"/>
      <c r="I1339" s="206"/>
      <c r="J1339" s="206"/>
      <c r="K1339" s="85">
        <v>0.05</v>
      </c>
      <c r="L1339" s="85">
        <v>0.05</v>
      </c>
      <c r="M1339" s="85">
        <v>0.05</v>
      </c>
      <c r="N1339" s="85">
        <v>0.05</v>
      </c>
      <c r="O1339" s="85">
        <v>0.05</v>
      </c>
      <c r="P1339" s="85">
        <v>0.05</v>
      </c>
      <c r="Q1339" s="85">
        <v>0</v>
      </c>
      <c r="R1339" s="205"/>
    </row>
    <row r="1340" spans="1:18" ht="306">
      <c r="A1340" s="244">
        <f t="shared" si="242"/>
        <v>1161</v>
      </c>
      <c r="B1340" s="145" t="s">
        <v>1928</v>
      </c>
      <c r="C1340" s="128" t="s">
        <v>1922</v>
      </c>
      <c r="D1340" s="245" t="s">
        <v>1929</v>
      </c>
      <c r="E1340" s="128" t="s">
        <v>43</v>
      </c>
      <c r="F1340" s="128">
        <v>20</v>
      </c>
      <c r="G1340" s="102"/>
      <c r="H1340" s="215"/>
      <c r="I1340" s="215"/>
      <c r="J1340" s="215"/>
      <c r="K1340" s="102">
        <v>1.1000000000000001</v>
      </c>
      <c r="L1340" s="102">
        <v>1.1000000000000001</v>
      </c>
      <c r="M1340" s="102">
        <v>1.1000000000000001</v>
      </c>
      <c r="N1340" s="102">
        <v>1.1000000000000001</v>
      </c>
      <c r="O1340" s="102">
        <v>1.1000000000000001</v>
      </c>
      <c r="P1340" s="102">
        <v>1.1000000000000001</v>
      </c>
      <c r="Q1340" s="102">
        <v>22.045454545454543</v>
      </c>
      <c r="R1340" s="197"/>
    </row>
    <row r="1341" spans="1:18" ht="395.25">
      <c r="A1341" s="125">
        <f t="shared" si="242"/>
        <v>1162</v>
      </c>
      <c r="B1341" s="111" t="s">
        <v>1930</v>
      </c>
      <c r="C1341" s="53" t="s">
        <v>1922</v>
      </c>
      <c r="D1341" s="246" t="s">
        <v>1931</v>
      </c>
      <c r="E1341" s="53" t="s">
        <v>43</v>
      </c>
      <c r="F1341" s="53">
        <v>20</v>
      </c>
      <c r="G1341" s="36"/>
      <c r="H1341" s="20"/>
      <c r="I1341" s="20"/>
      <c r="J1341" s="20"/>
      <c r="K1341" s="36">
        <v>1.5</v>
      </c>
      <c r="L1341" s="36">
        <v>1.5</v>
      </c>
      <c r="M1341" s="36">
        <v>1.5</v>
      </c>
      <c r="N1341" s="36">
        <v>1.5</v>
      </c>
      <c r="O1341" s="36">
        <v>1.5</v>
      </c>
      <c r="P1341" s="36">
        <v>1.5</v>
      </c>
      <c r="Q1341" s="36">
        <v>45.053333333333327</v>
      </c>
      <c r="R1341" s="19"/>
    </row>
    <row r="1342" spans="1:18" ht="63.75">
      <c r="A1342" s="125">
        <f t="shared" si="242"/>
        <v>1163</v>
      </c>
      <c r="B1342" s="111" t="s">
        <v>1932</v>
      </c>
      <c r="C1342" s="53" t="s">
        <v>1922</v>
      </c>
      <c r="D1342" s="246" t="s">
        <v>1933</v>
      </c>
      <c r="E1342" s="53" t="s">
        <v>43</v>
      </c>
      <c r="F1342" s="53">
        <v>20</v>
      </c>
      <c r="G1342" s="36"/>
      <c r="H1342" s="20"/>
      <c r="I1342" s="20"/>
      <c r="J1342" s="20"/>
      <c r="K1342" s="36">
        <v>1.70784</v>
      </c>
      <c r="L1342" s="36">
        <v>1.70784</v>
      </c>
      <c r="M1342" s="36">
        <v>1.70784</v>
      </c>
      <c r="N1342" s="36">
        <v>1.70784</v>
      </c>
      <c r="O1342" s="36">
        <v>1.70784</v>
      </c>
      <c r="P1342" s="36">
        <v>1.70784</v>
      </c>
      <c r="Q1342" s="36">
        <v>0.40987446130785088</v>
      </c>
      <c r="R1342" s="19"/>
    </row>
    <row r="1343" spans="1:18" ht="382.5">
      <c r="A1343" s="125">
        <f t="shared" si="242"/>
        <v>1164</v>
      </c>
      <c r="B1343" s="111" t="s">
        <v>1934</v>
      </c>
      <c r="C1343" s="53" t="s">
        <v>1922</v>
      </c>
      <c r="D1343" s="246" t="s">
        <v>1935</v>
      </c>
      <c r="E1343" s="53" t="s">
        <v>43</v>
      </c>
      <c r="F1343" s="53">
        <v>20</v>
      </c>
      <c r="G1343" s="36"/>
      <c r="H1343" s="20"/>
      <c r="I1343" s="20"/>
      <c r="J1343" s="20"/>
      <c r="K1343" s="36">
        <v>1.4039999999999999</v>
      </c>
      <c r="L1343" s="36">
        <v>1.4039999999999999</v>
      </c>
      <c r="M1343" s="36">
        <v>1.4039999999999999</v>
      </c>
      <c r="N1343" s="36">
        <v>1.4039999999999999</v>
      </c>
      <c r="O1343" s="36">
        <v>1.4039999999999999</v>
      </c>
      <c r="P1343" s="36">
        <v>1.4039999999999999</v>
      </c>
      <c r="Q1343" s="36">
        <v>28.817663817663821</v>
      </c>
      <c r="R1343" s="19"/>
    </row>
    <row r="1344" spans="1:18" ht="38.25">
      <c r="A1344" s="125">
        <f t="shared" si="242"/>
        <v>1165</v>
      </c>
      <c r="B1344" s="111" t="s">
        <v>1936</v>
      </c>
      <c r="C1344" s="38" t="s">
        <v>1937</v>
      </c>
      <c r="D1344" s="38" t="s">
        <v>680</v>
      </c>
      <c r="E1344" s="53" t="s">
        <v>43</v>
      </c>
      <c r="F1344" s="53">
        <v>20</v>
      </c>
      <c r="G1344" s="36"/>
      <c r="H1344" s="20"/>
      <c r="I1344" s="20"/>
      <c r="J1344" s="20"/>
      <c r="K1344" s="36">
        <v>0.89615999999999996</v>
      </c>
      <c r="L1344" s="36">
        <v>0.89615999999999996</v>
      </c>
      <c r="M1344" s="36">
        <v>0.89615999999999996</v>
      </c>
      <c r="N1344" s="36">
        <v>0.89615999999999996</v>
      </c>
      <c r="O1344" s="36">
        <v>0.89615999999999996</v>
      </c>
      <c r="P1344" s="36">
        <v>0.89615999999999996</v>
      </c>
      <c r="Q1344" s="36">
        <v>5.2445991787180866</v>
      </c>
      <c r="R1344" s="19"/>
    </row>
    <row r="1345" spans="1:18" ht="89.25">
      <c r="A1345" s="125">
        <f t="shared" si="242"/>
        <v>1166</v>
      </c>
      <c r="B1345" s="113" t="s">
        <v>1938</v>
      </c>
      <c r="C1345" s="125" t="s">
        <v>1937</v>
      </c>
      <c r="D1345" s="125" t="s">
        <v>1939</v>
      </c>
      <c r="E1345" s="112" t="s">
        <v>43</v>
      </c>
      <c r="F1345" s="112">
        <v>20</v>
      </c>
      <c r="G1345" s="43"/>
      <c r="H1345" s="190"/>
      <c r="I1345" s="190"/>
      <c r="J1345" s="190"/>
      <c r="K1345" s="43">
        <v>1.77216</v>
      </c>
      <c r="L1345" s="43">
        <v>1.77216</v>
      </c>
      <c r="M1345" s="43">
        <v>1.77216</v>
      </c>
      <c r="N1345" s="43">
        <v>1.77216</v>
      </c>
      <c r="O1345" s="43">
        <v>1.77216</v>
      </c>
      <c r="P1345" s="43">
        <v>1.77216</v>
      </c>
      <c r="Q1345" s="43">
        <v>2.8044871794871797</v>
      </c>
      <c r="R1345" s="189"/>
    </row>
    <row r="1346" spans="1:18" ht="140.25">
      <c r="A1346" s="247">
        <f t="shared" si="242"/>
        <v>1167</v>
      </c>
      <c r="B1346" s="21" t="s">
        <v>1940</v>
      </c>
      <c r="C1346" s="21" t="s">
        <v>1941</v>
      </c>
      <c r="D1346" s="21" t="s">
        <v>1942</v>
      </c>
      <c r="E1346" s="21" t="s">
        <v>1191</v>
      </c>
      <c r="F1346" s="21">
        <v>60</v>
      </c>
      <c r="G1346" s="85"/>
      <c r="H1346" s="85"/>
      <c r="I1346" s="85"/>
      <c r="J1346" s="24"/>
      <c r="K1346" s="24"/>
      <c r="L1346" s="24"/>
      <c r="M1346" s="24"/>
      <c r="N1346" s="85">
        <v>0.31</v>
      </c>
      <c r="O1346" s="85">
        <v>0.31</v>
      </c>
      <c r="P1346" s="85">
        <v>0.31</v>
      </c>
      <c r="Q1346" s="85">
        <v>0</v>
      </c>
      <c r="R1346" s="230" t="s">
        <v>44</v>
      </c>
    </row>
    <row r="1347" spans="1:18" ht="153">
      <c r="A1347" s="125">
        <f t="shared" si="242"/>
        <v>1168</v>
      </c>
      <c r="B1347" s="47" t="s">
        <v>1943</v>
      </c>
      <c r="C1347" s="47" t="s">
        <v>1941</v>
      </c>
      <c r="D1347" s="47" t="s">
        <v>1944</v>
      </c>
      <c r="E1347" s="47" t="s">
        <v>1191</v>
      </c>
      <c r="F1347" s="47">
        <v>60</v>
      </c>
      <c r="G1347" s="48"/>
      <c r="H1347" s="48"/>
      <c r="I1347" s="48"/>
      <c r="J1347" s="28"/>
      <c r="K1347" s="28"/>
      <c r="L1347" s="28"/>
      <c r="M1347" s="28"/>
      <c r="N1347" s="48">
        <v>0.62</v>
      </c>
      <c r="O1347" s="48">
        <v>0.62</v>
      </c>
      <c r="P1347" s="48">
        <v>0.62</v>
      </c>
      <c r="Q1347" s="48">
        <v>0</v>
      </c>
      <c r="R1347" s="230" t="s">
        <v>44</v>
      </c>
    </row>
    <row r="1348" spans="1:18" ht="25.5">
      <c r="A1348" s="125">
        <f t="shared" si="242"/>
        <v>1169</v>
      </c>
      <c r="B1348" s="111" t="s">
        <v>1945</v>
      </c>
      <c r="C1348" s="38" t="s">
        <v>1946</v>
      </c>
      <c r="D1348" s="38" t="s">
        <v>1947</v>
      </c>
      <c r="E1348" s="53" t="s">
        <v>43</v>
      </c>
      <c r="F1348" s="53">
        <v>20</v>
      </c>
      <c r="G1348" s="36"/>
      <c r="H1348" s="20"/>
      <c r="I1348" s="20"/>
      <c r="J1348" s="20"/>
      <c r="K1348" s="36">
        <v>1.89696</v>
      </c>
      <c r="L1348" s="36">
        <v>1.89696</v>
      </c>
      <c r="M1348" s="36">
        <v>1.89696</v>
      </c>
      <c r="N1348" s="36">
        <v>1.89696</v>
      </c>
      <c r="O1348" s="36">
        <v>1.89696</v>
      </c>
      <c r="P1348" s="36">
        <v>1.89696</v>
      </c>
      <c r="Q1348" s="36">
        <v>0.32630732091550219</v>
      </c>
      <c r="R1348" s="197"/>
    </row>
    <row r="1349" spans="1:18">
      <c r="A1349" s="125">
        <f t="shared" si="242"/>
        <v>1170</v>
      </c>
      <c r="B1349" s="113" t="s">
        <v>1948</v>
      </c>
      <c r="C1349" s="1" t="s">
        <v>1946</v>
      </c>
      <c r="D1349" s="125" t="s">
        <v>1949</v>
      </c>
      <c r="E1349" s="133" t="s">
        <v>43</v>
      </c>
      <c r="F1349" s="112">
        <v>20</v>
      </c>
      <c r="H1349" s="190"/>
      <c r="I1349" s="248"/>
      <c r="J1349" s="190"/>
      <c r="K1349" s="2">
        <v>1.6732800000000001</v>
      </c>
      <c r="L1349" s="43">
        <v>1.6732800000000001</v>
      </c>
      <c r="M1349" s="2">
        <v>1.6732800000000001</v>
      </c>
      <c r="N1349" s="43">
        <v>1.6732800000000001</v>
      </c>
      <c r="O1349" s="2">
        <v>1.6732800000000001</v>
      </c>
      <c r="P1349" s="43">
        <v>1.6732800000000001</v>
      </c>
      <c r="Q1349" s="2">
        <v>0</v>
      </c>
      <c r="R1349" s="189"/>
    </row>
    <row r="1350" spans="1:18" ht="76.5">
      <c r="A1350" s="125">
        <f t="shared" si="242"/>
        <v>1171</v>
      </c>
      <c r="B1350" s="91" t="s">
        <v>1950</v>
      </c>
      <c r="C1350" s="21" t="s">
        <v>1941</v>
      </c>
      <c r="D1350" s="91" t="s">
        <v>1951</v>
      </c>
      <c r="E1350" s="21" t="s">
        <v>43</v>
      </c>
      <c r="F1350" s="21">
        <v>20</v>
      </c>
      <c r="G1350" s="24"/>
      <c r="H1350" s="24"/>
      <c r="I1350" s="24"/>
      <c r="J1350" s="24">
        <v>0.26</v>
      </c>
      <c r="K1350" s="24">
        <v>0.26</v>
      </c>
      <c r="L1350" s="24">
        <v>0.26</v>
      </c>
      <c r="M1350" s="24">
        <v>0.26</v>
      </c>
      <c r="N1350" s="24">
        <v>0.26</v>
      </c>
      <c r="O1350" s="24">
        <v>0.26</v>
      </c>
      <c r="P1350" s="24">
        <v>0.26</v>
      </c>
      <c r="Q1350" s="24">
        <v>11.3</v>
      </c>
      <c r="R1350" s="91" t="s">
        <v>44</v>
      </c>
    </row>
    <row r="1351" spans="1:18" ht="153">
      <c r="A1351" s="125">
        <f t="shared" si="242"/>
        <v>1172</v>
      </c>
      <c r="B1351" s="91" t="s">
        <v>1952</v>
      </c>
      <c r="C1351" s="21" t="s">
        <v>1941</v>
      </c>
      <c r="D1351" s="91" t="s">
        <v>1953</v>
      </c>
      <c r="E1351" s="21" t="s">
        <v>43</v>
      </c>
      <c r="F1351" s="21">
        <v>20</v>
      </c>
      <c r="G1351" s="85"/>
      <c r="H1351" s="85"/>
      <c r="I1351" s="85"/>
      <c r="J1351" s="24">
        <v>0.51</v>
      </c>
      <c r="K1351" s="24">
        <v>0.51</v>
      </c>
      <c r="L1351" s="24">
        <v>0.51</v>
      </c>
      <c r="M1351" s="24">
        <v>0.51</v>
      </c>
      <c r="N1351" s="24">
        <v>0.51</v>
      </c>
      <c r="O1351" s="24">
        <v>0.51</v>
      </c>
      <c r="P1351" s="24">
        <v>0.51</v>
      </c>
      <c r="Q1351" s="24">
        <v>2.64</v>
      </c>
      <c r="R1351" s="230" t="s">
        <v>44</v>
      </c>
    </row>
    <row r="1352" spans="1:18" ht="25.5">
      <c r="A1352" s="125">
        <f t="shared" si="242"/>
        <v>1173</v>
      </c>
      <c r="B1352" s="64" t="s">
        <v>1954</v>
      </c>
      <c r="C1352" s="21" t="s">
        <v>1955</v>
      </c>
      <c r="D1352" s="21" t="s">
        <v>1956</v>
      </c>
      <c r="E1352" s="21" t="s">
        <v>43</v>
      </c>
      <c r="F1352" s="21">
        <v>20</v>
      </c>
      <c r="G1352" s="85"/>
      <c r="H1352" s="85"/>
      <c r="I1352" s="85"/>
      <c r="J1352" s="85">
        <v>0.08</v>
      </c>
      <c r="K1352" s="85">
        <v>0.08</v>
      </c>
      <c r="L1352" s="85">
        <v>0.08</v>
      </c>
      <c r="M1352" s="85">
        <v>0.08</v>
      </c>
      <c r="N1352" s="85">
        <v>0.08</v>
      </c>
      <c r="O1352" s="85">
        <v>0.08</v>
      </c>
      <c r="P1352" s="85">
        <v>0.08</v>
      </c>
      <c r="Q1352" s="85">
        <v>0</v>
      </c>
      <c r="R1352" s="91" t="s">
        <v>44</v>
      </c>
    </row>
    <row r="1353" spans="1:18" ht="25.5">
      <c r="A1353" s="125">
        <f t="shared" si="242"/>
        <v>1174</v>
      </c>
      <c r="B1353" s="64" t="s">
        <v>1957</v>
      </c>
      <c r="C1353" s="21" t="s">
        <v>1955</v>
      </c>
      <c r="D1353" s="21" t="s">
        <v>1958</v>
      </c>
      <c r="E1353" s="21" t="s">
        <v>43</v>
      </c>
      <c r="F1353" s="21">
        <v>20</v>
      </c>
      <c r="G1353" s="85"/>
      <c r="H1353" s="85"/>
      <c r="I1353" s="85"/>
      <c r="J1353" s="85">
        <v>0.08</v>
      </c>
      <c r="K1353" s="85">
        <v>0.08</v>
      </c>
      <c r="L1353" s="85">
        <v>0.08</v>
      </c>
      <c r="M1353" s="85">
        <v>0.08</v>
      </c>
      <c r="N1353" s="85">
        <v>0.08</v>
      </c>
      <c r="O1353" s="85">
        <v>0.08</v>
      </c>
      <c r="P1353" s="85">
        <v>0.08</v>
      </c>
      <c r="Q1353" s="85">
        <v>0</v>
      </c>
      <c r="R1353" s="230" t="s">
        <v>44</v>
      </c>
    </row>
    <row r="1354" spans="1:18" ht="25.5">
      <c r="A1354" s="125">
        <f t="shared" si="242"/>
        <v>1175</v>
      </c>
      <c r="B1354" s="91" t="s">
        <v>1797</v>
      </c>
      <c r="C1354" s="91" t="s">
        <v>1955</v>
      </c>
      <c r="D1354" s="91" t="s">
        <v>1959</v>
      </c>
      <c r="E1354" s="21" t="s">
        <v>43</v>
      </c>
      <c r="F1354" s="21">
        <v>60</v>
      </c>
      <c r="G1354" s="85"/>
      <c r="H1354" s="85"/>
      <c r="I1354" s="85"/>
      <c r="J1354" s="85"/>
      <c r="K1354" s="85"/>
      <c r="L1354" s="85"/>
      <c r="M1354" s="85"/>
      <c r="N1354" s="24">
        <v>0.75</v>
      </c>
      <c r="O1354" s="24">
        <v>0.75</v>
      </c>
      <c r="P1354" s="24">
        <v>0.75</v>
      </c>
      <c r="Q1354" s="85">
        <v>0</v>
      </c>
      <c r="R1354" s="91" t="s">
        <v>44</v>
      </c>
    </row>
    <row r="1355" spans="1:18" ht="25.5">
      <c r="A1355" s="125">
        <f t="shared" si="242"/>
        <v>1176</v>
      </c>
      <c r="B1355" s="91" t="s">
        <v>1797</v>
      </c>
      <c r="C1355" s="91" t="s">
        <v>1955</v>
      </c>
      <c r="D1355" s="91" t="s">
        <v>1960</v>
      </c>
      <c r="E1355" s="21" t="s">
        <v>43</v>
      </c>
      <c r="F1355" s="21">
        <v>60</v>
      </c>
      <c r="G1355" s="85"/>
      <c r="H1355" s="85"/>
      <c r="I1355" s="85"/>
      <c r="J1355" s="85"/>
      <c r="K1355" s="85"/>
      <c r="L1355" s="85"/>
      <c r="M1355" s="85"/>
      <c r="N1355" s="24">
        <v>0.01</v>
      </c>
      <c r="O1355" s="24">
        <v>0.01</v>
      </c>
      <c r="P1355" s="24">
        <v>0.01</v>
      </c>
      <c r="Q1355" s="85">
        <v>0</v>
      </c>
      <c r="R1355" s="230" t="s">
        <v>44</v>
      </c>
    </row>
    <row r="1356" spans="1:18" ht="25.5">
      <c r="A1356" s="125">
        <f t="shared" si="242"/>
        <v>1177</v>
      </c>
      <c r="B1356" s="91" t="s">
        <v>1797</v>
      </c>
      <c r="C1356" s="91" t="s">
        <v>1955</v>
      </c>
      <c r="D1356" s="91" t="s">
        <v>1961</v>
      </c>
      <c r="E1356" s="21" t="s">
        <v>43</v>
      </c>
      <c r="F1356" s="21">
        <v>60</v>
      </c>
      <c r="G1356" s="85"/>
      <c r="H1356" s="85"/>
      <c r="I1356" s="85"/>
      <c r="J1356" s="85"/>
      <c r="K1356" s="85"/>
      <c r="L1356" s="85"/>
      <c r="M1356" s="85"/>
      <c r="N1356" s="24">
        <v>4.1000000000000002E-2</v>
      </c>
      <c r="O1356" s="24">
        <v>4.1000000000000002E-2</v>
      </c>
      <c r="P1356" s="24">
        <v>4.1000000000000002E-2</v>
      </c>
      <c r="Q1356" s="85">
        <v>0</v>
      </c>
      <c r="R1356" s="91" t="s">
        <v>44</v>
      </c>
    </row>
    <row r="1357" spans="1:18" ht="25.5">
      <c r="A1357" s="125">
        <f t="shared" si="242"/>
        <v>1178</v>
      </c>
      <c r="B1357" s="91" t="s">
        <v>1797</v>
      </c>
      <c r="C1357" s="21" t="s">
        <v>1962</v>
      </c>
      <c r="D1357" s="91" t="s">
        <v>1963</v>
      </c>
      <c r="E1357" s="21" t="s">
        <v>43</v>
      </c>
      <c r="F1357" s="21">
        <v>60</v>
      </c>
      <c r="G1357" s="85"/>
      <c r="H1357" s="85"/>
      <c r="I1357" s="85"/>
      <c r="J1357" s="85"/>
      <c r="K1357" s="85"/>
      <c r="L1357" s="85"/>
      <c r="M1357" s="85"/>
      <c r="N1357" s="24">
        <v>0.82</v>
      </c>
      <c r="O1357" s="24">
        <v>0.82</v>
      </c>
      <c r="P1357" s="24">
        <v>0.82</v>
      </c>
      <c r="Q1357" s="85">
        <v>0</v>
      </c>
      <c r="R1357" s="230" t="s">
        <v>44</v>
      </c>
    </row>
    <row r="1358" spans="1:18" ht="102">
      <c r="A1358" s="125">
        <f t="shared" si="242"/>
        <v>1179</v>
      </c>
      <c r="B1358" s="64" t="s">
        <v>1964</v>
      </c>
      <c r="C1358" s="21" t="s">
        <v>1962</v>
      </c>
      <c r="D1358" s="21" t="s">
        <v>1965</v>
      </c>
      <c r="E1358" s="21" t="s">
        <v>1191</v>
      </c>
      <c r="F1358" s="21">
        <v>60</v>
      </c>
      <c r="G1358" s="85"/>
      <c r="H1358" s="85"/>
      <c r="I1358" s="85"/>
      <c r="J1358" s="24"/>
      <c r="K1358" s="85"/>
      <c r="L1358" s="85"/>
      <c r="M1358" s="85"/>
      <c r="N1358" s="85">
        <v>0.51</v>
      </c>
      <c r="O1358" s="85">
        <v>0.51</v>
      </c>
      <c r="P1358" s="85">
        <v>0.51</v>
      </c>
      <c r="Q1358" s="85">
        <v>0</v>
      </c>
      <c r="R1358" s="91" t="s">
        <v>44</v>
      </c>
    </row>
    <row r="1359" spans="1:18" ht="25.5">
      <c r="A1359" s="297" t="s">
        <v>1966</v>
      </c>
      <c r="B1359" s="297"/>
      <c r="C1359" s="297"/>
      <c r="D1359" s="297"/>
      <c r="E1359" s="297"/>
      <c r="F1359" s="184" t="s">
        <v>1188</v>
      </c>
      <c r="G1359" s="25">
        <f t="shared" ref="G1359:P1359" si="243">SUMIF($F$1304:$F$1358,"&lt;=5",G1304:G1358)</f>
        <v>0</v>
      </c>
      <c r="H1359" s="25">
        <f t="shared" si="243"/>
        <v>0</v>
      </c>
      <c r="I1359" s="25">
        <f t="shared" si="243"/>
        <v>0</v>
      </c>
      <c r="J1359" s="25">
        <f t="shared" si="243"/>
        <v>0</v>
      </c>
      <c r="K1359" s="25">
        <f t="shared" si="243"/>
        <v>0</v>
      </c>
      <c r="L1359" s="25">
        <f t="shared" si="243"/>
        <v>0</v>
      </c>
      <c r="M1359" s="25">
        <f t="shared" si="243"/>
        <v>0</v>
      </c>
      <c r="N1359" s="25">
        <f t="shared" si="243"/>
        <v>0</v>
      </c>
      <c r="O1359" s="25">
        <f t="shared" si="243"/>
        <v>0</v>
      </c>
      <c r="P1359" s="25">
        <f t="shared" si="243"/>
        <v>0</v>
      </c>
      <c r="Q1359" s="25">
        <v>0</v>
      </c>
      <c r="R1359" s="204"/>
    </row>
    <row r="1360" spans="1:18">
      <c r="A1360" s="297"/>
      <c r="B1360" s="297"/>
      <c r="C1360" s="297"/>
      <c r="D1360" s="297"/>
      <c r="E1360" s="297"/>
      <c r="F1360" s="184" t="s">
        <v>180</v>
      </c>
      <c r="G1360" s="206">
        <f t="shared" ref="G1360:P1360" si="244">SUMIFS(G1304:G1358,$E$1304:$E$1358,"ДУ",$F$1304:$F$1358,"&lt;=5")</f>
        <v>0</v>
      </c>
      <c r="H1360" s="206">
        <f t="shared" si="244"/>
        <v>0</v>
      </c>
      <c r="I1360" s="206">
        <f t="shared" si="244"/>
        <v>0</v>
      </c>
      <c r="J1360" s="206">
        <f t="shared" si="244"/>
        <v>0</v>
      </c>
      <c r="K1360" s="206">
        <f t="shared" si="244"/>
        <v>0</v>
      </c>
      <c r="L1360" s="206">
        <f t="shared" si="244"/>
        <v>0</v>
      </c>
      <c r="M1360" s="206">
        <f t="shared" si="244"/>
        <v>0</v>
      </c>
      <c r="N1360" s="206">
        <f t="shared" si="244"/>
        <v>0</v>
      </c>
      <c r="O1360" s="206">
        <f t="shared" si="244"/>
        <v>0</v>
      </c>
      <c r="P1360" s="206">
        <f t="shared" si="244"/>
        <v>0</v>
      </c>
      <c r="Q1360" s="206"/>
      <c r="R1360" s="204"/>
    </row>
    <row r="1361" spans="1:18">
      <c r="A1361" s="297"/>
      <c r="B1361" s="297"/>
      <c r="C1361" s="297"/>
      <c r="D1361" s="297"/>
      <c r="E1361" s="297"/>
      <c r="F1361" s="184" t="s">
        <v>43</v>
      </c>
      <c r="G1361" s="206">
        <f t="shared" ref="G1361:P1361" si="245">SUMIFS(G1304:G1358,$E$1304:$E$1358,"ОП",$F$1304:$F$1358,"&lt;=5")</f>
        <v>0</v>
      </c>
      <c r="H1361" s="206">
        <f t="shared" si="245"/>
        <v>0</v>
      </c>
      <c r="I1361" s="206">
        <f t="shared" si="245"/>
        <v>0</v>
      </c>
      <c r="J1361" s="206">
        <f t="shared" si="245"/>
        <v>0</v>
      </c>
      <c r="K1361" s="206">
        <f t="shared" si="245"/>
        <v>0</v>
      </c>
      <c r="L1361" s="206">
        <f t="shared" si="245"/>
        <v>0</v>
      </c>
      <c r="M1361" s="206">
        <f t="shared" si="245"/>
        <v>0</v>
      </c>
      <c r="N1361" s="206">
        <f t="shared" si="245"/>
        <v>0</v>
      </c>
      <c r="O1361" s="206">
        <f t="shared" si="245"/>
        <v>0</v>
      </c>
      <c r="P1361" s="206">
        <f t="shared" si="245"/>
        <v>0</v>
      </c>
      <c r="Q1361" s="206"/>
      <c r="R1361" s="204"/>
    </row>
    <row r="1362" spans="1:18" ht="25.5">
      <c r="A1362" s="297"/>
      <c r="B1362" s="297"/>
      <c r="C1362" s="297"/>
      <c r="D1362" s="297"/>
      <c r="E1362" s="297"/>
      <c r="F1362" s="184" t="s">
        <v>1189</v>
      </c>
      <c r="G1362" s="206">
        <f t="shared" ref="G1362:P1362" si="246">SUMIF($F$1304:$F$1358,"&lt;=20",G1304:G1358)</f>
        <v>0</v>
      </c>
      <c r="H1362" s="206">
        <f t="shared" si="246"/>
        <v>0</v>
      </c>
      <c r="I1362" s="206">
        <f t="shared" si="246"/>
        <v>0</v>
      </c>
      <c r="J1362" s="206">
        <f t="shared" si="246"/>
        <v>2.7</v>
      </c>
      <c r="K1362" s="206">
        <f t="shared" si="246"/>
        <v>28.000399999999999</v>
      </c>
      <c r="L1362" s="206">
        <f t="shared" si="246"/>
        <v>28.000399999999999</v>
      </c>
      <c r="M1362" s="206">
        <f t="shared" si="246"/>
        <v>28.000399999999999</v>
      </c>
      <c r="N1362" s="206">
        <f t="shared" si="246"/>
        <v>28.000399999999999</v>
      </c>
      <c r="O1362" s="206">
        <f t="shared" si="246"/>
        <v>28.000399999999999</v>
      </c>
      <c r="P1362" s="206">
        <f t="shared" si="246"/>
        <v>28.000399999999999</v>
      </c>
      <c r="Q1362" s="206">
        <v>28.7</v>
      </c>
      <c r="R1362" s="204"/>
    </row>
    <row r="1363" spans="1:18">
      <c r="A1363" s="297"/>
      <c r="B1363" s="297"/>
      <c r="C1363" s="297"/>
      <c r="D1363" s="297"/>
      <c r="E1363" s="297"/>
      <c r="F1363" s="184" t="s">
        <v>180</v>
      </c>
      <c r="G1363" s="206">
        <f t="shared" ref="G1363:P1363" si="247">SUMIFS(G1304:G1358,$E$1304:$E$1358,"ДУ",$F$1304:$F$1358,"&lt;=20")</f>
        <v>0</v>
      </c>
      <c r="H1363" s="206">
        <f t="shared" si="247"/>
        <v>0</v>
      </c>
      <c r="I1363" s="206">
        <f t="shared" si="247"/>
        <v>0</v>
      </c>
      <c r="J1363" s="206">
        <f t="shared" si="247"/>
        <v>0</v>
      </c>
      <c r="K1363" s="206">
        <f t="shared" si="247"/>
        <v>0</v>
      </c>
      <c r="L1363" s="206">
        <f t="shared" si="247"/>
        <v>0</v>
      </c>
      <c r="M1363" s="206">
        <f t="shared" si="247"/>
        <v>0</v>
      </c>
      <c r="N1363" s="206">
        <f t="shared" si="247"/>
        <v>0</v>
      </c>
      <c r="O1363" s="206">
        <f t="shared" si="247"/>
        <v>0</v>
      </c>
      <c r="P1363" s="206">
        <f t="shared" si="247"/>
        <v>0</v>
      </c>
      <c r="Q1363" s="206"/>
      <c r="R1363" s="204"/>
    </row>
    <row r="1364" spans="1:18">
      <c r="A1364" s="297"/>
      <c r="B1364" s="297"/>
      <c r="C1364" s="297"/>
      <c r="D1364" s="297"/>
      <c r="E1364" s="297"/>
      <c r="F1364" s="184" t="s">
        <v>43</v>
      </c>
      <c r="G1364" s="206">
        <f t="shared" ref="G1364:P1364" si="248">SUMIFS(G1304:G1358,$E$1304:$E$1358,"ОП",$F$1304:$F$1358,"&lt;=20")</f>
        <v>0</v>
      </c>
      <c r="H1364" s="206">
        <f t="shared" si="248"/>
        <v>0</v>
      </c>
      <c r="I1364" s="206">
        <f t="shared" si="248"/>
        <v>0</v>
      </c>
      <c r="J1364" s="206">
        <f t="shared" si="248"/>
        <v>2.7</v>
      </c>
      <c r="K1364" s="206">
        <f t="shared" si="248"/>
        <v>28.000399999999999</v>
      </c>
      <c r="L1364" s="206">
        <f t="shared" si="248"/>
        <v>28.000399999999999</v>
      </c>
      <c r="M1364" s="206">
        <f t="shared" si="248"/>
        <v>28.000399999999999</v>
      </c>
      <c r="N1364" s="206">
        <f t="shared" si="248"/>
        <v>28.000399999999999</v>
      </c>
      <c r="O1364" s="206">
        <f t="shared" si="248"/>
        <v>28.000399999999999</v>
      </c>
      <c r="P1364" s="206">
        <f t="shared" si="248"/>
        <v>28.000399999999999</v>
      </c>
      <c r="Q1364" s="206"/>
      <c r="R1364" s="204"/>
    </row>
    <row r="1365" spans="1:18">
      <c r="A1365" s="297"/>
      <c r="B1365" s="297"/>
      <c r="C1365" s="297"/>
      <c r="D1365" s="297"/>
      <c r="E1365" s="297"/>
      <c r="F1365" s="184" t="s">
        <v>1190</v>
      </c>
      <c r="G1365" s="206">
        <f t="shared" ref="G1365:P1365" si="249">SUMIF($F$1304:$F$1358,"&lt;=60",G1304:G1358)</f>
        <v>0</v>
      </c>
      <c r="H1365" s="206">
        <f t="shared" si="249"/>
        <v>0</v>
      </c>
      <c r="I1365" s="206">
        <f t="shared" si="249"/>
        <v>0</v>
      </c>
      <c r="J1365" s="206">
        <f t="shared" si="249"/>
        <v>2.7</v>
      </c>
      <c r="K1365" s="206">
        <f t="shared" si="249"/>
        <v>28.000399999999999</v>
      </c>
      <c r="L1365" s="206">
        <f t="shared" si="249"/>
        <v>28.000399999999999</v>
      </c>
      <c r="M1365" s="206">
        <f t="shared" si="249"/>
        <v>28.000399999999999</v>
      </c>
      <c r="N1365" s="206">
        <f t="shared" si="249"/>
        <v>42.709399999999988</v>
      </c>
      <c r="O1365" s="206">
        <f t="shared" si="249"/>
        <v>42.709399999999988</v>
      </c>
      <c r="P1365" s="206">
        <f t="shared" si="249"/>
        <v>42.709399999999988</v>
      </c>
      <c r="Q1365" s="206">
        <v>19.73</v>
      </c>
      <c r="R1365" s="204"/>
    </row>
    <row r="1366" spans="1:18">
      <c r="A1366" s="297"/>
      <c r="B1366" s="297"/>
      <c r="C1366" s="297"/>
      <c r="D1366" s="297"/>
      <c r="E1366" s="297"/>
      <c r="F1366" s="184" t="s">
        <v>180</v>
      </c>
      <c r="G1366" s="206">
        <f t="shared" ref="G1366:P1366" si="250">SUMIFS(G1304:G1358,$E$1304:$E$1358,"ДУ",$F$1304:$F$1358,"&lt;=60")</f>
        <v>0</v>
      </c>
      <c r="H1366" s="206">
        <f t="shared" si="250"/>
        <v>0</v>
      </c>
      <c r="I1366" s="206">
        <f t="shared" si="250"/>
        <v>0</v>
      </c>
      <c r="J1366" s="206">
        <f t="shared" si="250"/>
        <v>0</v>
      </c>
      <c r="K1366" s="206">
        <f t="shared" si="250"/>
        <v>0</v>
      </c>
      <c r="L1366" s="206">
        <f t="shared" si="250"/>
        <v>0</v>
      </c>
      <c r="M1366" s="206">
        <f t="shared" si="250"/>
        <v>0</v>
      </c>
      <c r="N1366" s="206">
        <f t="shared" si="250"/>
        <v>0</v>
      </c>
      <c r="O1366" s="206">
        <f t="shared" si="250"/>
        <v>0</v>
      </c>
      <c r="P1366" s="206">
        <f t="shared" si="250"/>
        <v>0</v>
      </c>
      <c r="Q1366" s="206"/>
      <c r="R1366" s="204"/>
    </row>
    <row r="1367" spans="1:18">
      <c r="A1367" s="297"/>
      <c r="B1367" s="297"/>
      <c r="C1367" s="297"/>
      <c r="D1367" s="297"/>
      <c r="E1367" s="297"/>
      <c r="F1367" s="184" t="s">
        <v>43</v>
      </c>
      <c r="G1367" s="206">
        <f t="shared" ref="G1367:P1367" si="251">SUMIFS(G1304:G1358,$E$1304:$E$1358,"ОП",$F$1304:$F$1358,"&lt;=60")</f>
        <v>0</v>
      </c>
      <c r="H1367" s="206">
        <f t="shared" si="251"/>
        <v>0</v>
      </c>
      <c r="I1367" s="206">
        <f t="shared" si="251"/>
        <v>0</v>
      </c>
      <c r="J1367" s="206">
        <f t="shared" si="251"/>
        <v>2.7</v>
      </c>
      <c r="K1367" s="206">
        <f t="shared" si="251"/>
        <v>28.000399999999999</v>
      </c>
      <c r="L1367" s="206">
        <f t="shared" si="251"/>
        <v>28.000399999999999</v>
      </c>
      <c r="M1367" s="206">
        <f t="shared" si="251"/>
        <v>28.000399999999999</v>
      </c>
      <c r="N1367" s="206">
        <f t="shared" si="251"/>
        <v>40.709399999999995</v>
      </c>
      <c r="O1367" s="206">
        <f t="shared" si="251"/>
        <v>40.709399999999995</v>
      </c>
      <c r="P1367" s="206">
        <f t="shared" si="251"/>
        <v>40.709399999999995</v>
      </c>
      <c r="Q1367" s="206"/>
      <c r="R1367" s="204"/>
    </row>
    <row r="1368" spans="1:18">
      <c r="A1368" s="297"/>
      <c r="B1368" s="297"/>
      <c r="C1368" s="297"/>
      <c r="D1368" s="297"/>
      <c r="E1368" s="297"/>
      <c r="F1368" s="184" t="s">
        <v>1191</v>
      </c>
      <c r="G1368" s="206">
        <f t="shared" ref="G1368:P1368" si="252">SUMIFS(G1304:G1358,$E$1304:$E$1358,"ДД",$F$1304:$F$1358,"&lt;=60")</f>
        <v>0</v>
      </c>
      <c r="H1368" s="206">
        <f t="shared" si="252"/>
        <v>0</v>
      </c>
      <c r="I1368" s="206">
        <f t="shared" si="252"/>
        <v>0</v>
      </c>
      <c r="J1368" s="206">
        <f t="shared" si="252"/>
        <v>0</v>
      </c>
      <c r="K1368" s="206">
        <f t="shared" si="252"/>
        <v>0</v>
      </c>
      <c r="L1368" s="206">
        <f t="shared" si="252"/>
        <v>0</v>
      </c>
      <c r="M1368" s="206">
        <f t="shared" si="252"/>
        <v>0</v>
      </c>
      <c r="N1368" s="206">
        <f t="shared" si="252"/>
        <v>2</v>
      </c>
      <c r="O1368" s="206">
        <f t="shared" si="252"/>
        <v>2</v>
      </c>
      <c r="P1368" s="206">
        <f t="shared" si="252"/>
        <v>2</v>
      </c>
      <c r="Q1368" s="206"/>
      <c r="R1368" s="204"/>
    </row>
    <row r="1369" spans="1:18">
      <c r="A1369" s="308"/>
      <c r="B1369" s="308"/>
      <c r="C1369" s="308"/>
      <c r="D1369" s="308"/>
      <c r="E1369" s="308"/>
      <c r="F1369" s="249" t="s">
        <v>61</v>
      </c>
      <c r="G1369" s="206">
        <f t="shared" ref="G1369:P1369" si="253">SUMIFS(G1304:G1358,$E$1304:$E$1358,"ОВБ",$F$1304:$F$1358,"&lt;=60")</f>
        <v>0</v>
      </c>
      <c r="H1369" s="206">
        <f t="shared" si="253"/>
        <v>0</v>
      </c>
      <c r="I1369" s="206">
        <f t="shared" si="253"/>
        <v>0</v>
      </c>
      <c r="J1369" s="206">
        <f t="shared" si="253"/>
        <v>0</v>
      </c>
      <c r="K1369" s="206">
        <f t="shared" si="253"/>
        <v>0</v>
      </c>
      <c r="L1369" s="206">
        <f t="shared" si="253"/>
        <v>0</v>
      </c>
      <c r="M1369" s="206">
        <f t="shared" si="253"/>
        <v>0</v>
      </c>
      <c r="N1369" s="206">
        <f t="shared" si="253"/>
        <v>0</v>
      </c>
      <c r="O1369" s="206">
        <f t="shared" si="253"/>
        <v>0</v>
      </c>
      <c r="P1369" s="206">
        <f t="shared" si="253"/>
        <v>0</v>
      </c>
      <c r="Q1369" s="206"/>
      <c r="R1369" s="207"/>
    </row>
    <row r="1370" spans="1:18" ht="25.5">
      <c r="A1370" s="314" t="s">
        <v>1967</v>
      </c>
      <c r="B1370" s="315"/>
      <c r="C1370" s="315"/>
      <c r="D1370" s="315"/>
      <c r="E1370" s="316"/>
      <c r="F1370" s="51" t="s">
        <v>1188</v>
      </c>
      <c r="G1370" s="25">
        <f t="shared" ref="G1370:P1370" si="254">SUMIF($F$1258:$F$1358,"&lt;=5",G$1258:G$1358)</f>
        <v>0</v>
      </c>
      <c r="H1370" s="25">
        <f t="shared" si="254"/>
        <v>0</v>
      </c>
      <c r="I1370" s="25">
        <f t="shared" si="254"/>
        <v>0</v>
      </c>
      <c r="J1370" s="25">
        <f t="shared" si="254"/>
        <v>0</v>
      </c>
      <c r="K1370" s="25">
        <f t="shared" si="254"/>
        <v>0</v>
      </c>
      <c r="L1370" s="25">
        <f t="shared" si="254"/>
        <v>0</v>
      </c>
      <c r="M1370" s="25">
        <f t="shared" si="254"/>
        <v>0</v>
      </c>
      <c r="N1370" s="25">
        <f t="shared" si="254"/>
        <v>0</v>
      </c>
      <c r="O1370" s="25">
        <f t="shared" si="254"/>
        <v>0</v>
      </c>
      <c r="P1370" s="25">
        <f t="shared" si="254"/>
        <v>0</v>
      </c>
      <c r="Q1370" s="25"/>
      <c r="R1370" s="250"/>
    </row>
    <row r="1371" spans="1:18">
      <c r="A1371" s="317"/>
      <c r="B1371" s="317"/>
      <c r="C1371" s="317"/>
      <c r="D1371" s="317"/>
      <c r="E1371" s="317"/>
      <c r="F1371" s="170" t="s">
        <v>180</v>
      </c>
      <c r="G1371" s="206">
        <f t="shared" ref="G1371:G1372" si="255">SUMIFS(G$1258:G$1358,$E$1258:$E$1358,$F1371,$F$1258:$F$1358,"&lt;=5")</f>
        <v>0</v>
      </c>
      <c r="H1371" s="206">
        <f t="shared" ref="H1371:H1372" si="256">SUMIFS(H$1258:H$1358,$E$1258:$E$1358,$F1371,$F$1258:$F$1358,"&lt;=5")</f>
        <v>0</v>
      </c>
      <c r="I1371" s="206">
        <f t="shared" ref="I1371:I1372" si="257">SUMIFS(I$1258:I$1358,$E$1258:$E$1358,$F1371,$F$1258:$F$1358,"&lt;=5")</f>
        <v>0</v>
      </c>
      <c r="J1371" s="206">
        <f t="shared" ref="J1371:J1372" si="258">SUMIFS(J$1258:J$1358,$E$1258:$E$1358,$F1371,$F$1258:$F$1358,"&lt;=5")</f>
        <v>0</v>
      </c>
      <c r="K1371" s="206">
        <f t="shared" ref="K1371:K1372" si="259">SUMIFS(K$1258:K$1358,$E$1258:$E$1358,$F1371,$F$1258:$F$1358,"&lt;=5")</f>
        <v>0</v>
      </c>
      <c r="L1371" s="206">
        <f t="shared" ref="L1371:L1372" si="260">SUMIFS(L$1258:L$1358,$E$1258:$E$1358,$F1371,$F$1258:$F$1358,"&lt;=5")</f>
        <v>0</v>
      </c>
      <c r="M1371" s="206">
        <f t="shared" ref="M1371:M1372" si="261">SUMIFS(M$1258:M$1358,$E$1258:$E$1358,$F1371,$F$1258:$F$1358,"&lt;=5")</f>
        <v>0</v>
      </c>
      <c r="N1371" s="206">
        <f t="shared" ref="N1371:N1372" si="262">SUMIFS(N$1258:N$1358,$E$1258:$E$1358,$F1371,$F$1258:$F$1358,"&lt;=5")</f>
        <v>0</v>
      </c>
      <c r="O1371" s="206">
        <f t="shared" ref="O1371:O1372" si="263">SUMIFS(O$1258:O$1358,$E$1258:$E$1358,$F1371,$F$1258:$F$1358,"&lt;=5")</f>
        <v>0</v>
      </c>
      <c r="P1371" s="206">
        <f t="shared" ref="P1371:P1372" si="264">SUMIFS(P$1258:P$1358,$E$1258:$E$1358,$F1371,$F$1258:$F$1358,"&lt;=5")</f>
        <v>0</v>
      </c>
      <c r="Q1371" s="206"/>
      <c r="R1371" s="250"/>
    </row>
    <row r="1372" spans="1:18">
      <c r="A1372" s="317"/>
      <c r="B1372" s="317"/>
      <c r="C1372" s="317"/>
      <c r="D1372" s="317"/>
      <c r="E1372" s="317"/>
      <c r="F1372" s="51" t="s">
        <v>43</v>
      </c>
      <c r="G1372" s="206">
        <f t="shared" si="255"/>
        <v>0</v>
      </c>
      <c r="H1372" s="206">
        <f t="shared" si="256"/>
        <v>0</v>
      </c>
      <c r="I1372" s="206">
        <f t="shared" si="257"/>
        <v>0</v>
      </c>
      <c r="J1372" s="206">
        <f t="shared" si="258"/>
        <v>0</v>
      </c>
      <c r="K1372" s="206">
        <f t="shared" si="259"/>
        <v>0</v>
      </c>
      <c r="L1372" s="206">
        <f t="shared" si="260"/>
        <v>0</v>
      </c>
      <c r="M1372" s="206">
        <f t="shared" si="261"/>
        <v>0</v>
      </c>
      <c r="N1372" s="206">
        <f t="shared" si="262"/>
        <v>0</v>
      </c>
      <c r="O1372" s="206">
        <f t="shared" si="263"/>
        <v>0</v>
      </c>
      <c r="P1372" s="206">
        <f t="shared" si="264"/>
        <v>0</v>
      </c>
      <c r="Q1372" s="206"/>
      <c r="R1372" s="250"/>
    </row>
    <row r="1373" spans="1:18" ht="25.5">
      <c r="A1373" s="317"/>
      <c r="B1373" s="317"/>
      <c r="C1373" s="317"/>
      <c r="D1373" s="317"/>
      <c r="E1373" s="317"/>
      <c r="F1373" s="170" t="s">
        <v>1189</v>
      </c>
      <c r="G1373" s="25">
        <f t="shared" ref="G1373:P1373" si="265">SUMIF($F$1258:$F$1358,"&lt;=20",G$1258:G$1358)</f>
        <v>0</v>
      </c>
      <c r="H1373" s="25">
        <f t="shared" si="265"/>
        <v>0</v>
      </c>
      <c r="I1373" s="25">
        <f t="shared" si="265"/>
        <v>0</v>
      </c>
      <c r="J1373" s="25">
        <f t="shared" si="265"/>
        <v>5.0099999999999989</v>
      </c>
      <c r="K1373" s="25">
        <f t="shared" si="265"/>
        <v>30.310400000000001</v>
      </c>
      <c r="L1373" s="25">
        <f t="shared" si="265"/>
        <v>30.310400000000001</v>
      </c>
      <c r="M1373" s="25">
        <f t="shared" si="265"/>
        <v>30.310400000000001</v>
      </c>
      <c r="N1373" s="25">
        <f t="shared" si="265"/>
        <v>30.310400000000001</v>
      </c>
      <c r="O1373" s="25">
        <f t="shared" si="265"/>
        <v>30.310400000000001</v>
      </c>
      <c r="P1373" s="25">
        <f t="shared" si="265"/>
        <v>30.310400000000001</v>
      </c>
      <c r="Q1373" s="206">
        <v>26.51</v>
      </c>
      <c r="R1373" s="250"/>
    </row>
    <row r="1374" spans="1:18">
      <c r="A1374" s="317"/>
      <c r="B1374" s="317"/>
      <c r="C1374" s="317"/>
      <c r="D1374" s="317"/>
      <c r="E1374" s="317"/>
      <c r="F1374" s="51" t="s">
        <v>180</v>
      </c>
      <c r="G1374" s="206">
        <f t="shared" ref="G1374:G1375" si="266">SUMIFS(G$1258:G$1358,$E$1258:$E$1358,$F1374,$F$1258:$F$1358,"&lt;=20")</f>
        <v>0</v>
      </c>
      <c r="H1374" s="206">
        <f t="shared" ref="H1374:H1375" si="267">SUMIFS(H$1258:H$1358,$E$1258:$E$1358,$F1374,$F$1258:$F$1358,"&lt;=20")</f>
        <v>0</v>
      </c>
      <c r="I1374" s="206">
        <f t="shared" ref="I1374:I1375" si="268">SUMIFS(I$1258:I$1358,$E$1258:$E$1358,$F1374,$F$1258:$F$1358,"&lt;=20")</f>
        <v>0</v>
      </c>
      <c r="J1374" s="206">
        <f t="shared" ref="J1374:J1375" si="269">SUMIFS(J$1258:J$1358,$E$1258:$E$1358,$F1374,$F$1258:$F$1358,"&lt;=20")</f>
        <v>0</v>
      </c>
      <c r="K1374" s="206">
        <f t="shared" ref="K1374:K1375" si="270">SUMIFS(K$1258:K$1358,$E$1258:$E$1358,$F1374,$F$1258:$F$1358,"&lt;=20")</f>
        <v>0</v>
      </c>
      <c r="L1374" s="206">
        <f t="shared" ref="L1374:L1375" si="271">SUMIFS(L$1258:L$1358,$E$1258:$E$1358,$F1374,$F$1258:$F$1358,"&lt;=20")</f>
        <v>0</v>
      </c>
      <c r="M1374" s="206">
        <f t="shared" ref="M1374:M1375" si="272">SUMIFS(M$1258:M$1358,$E$1258:$E$1358,$F1374,$F$1258:$F$1358,"&lt;=20")</f>
        <v>0</v>
      </c>
      <c r="N1374" s="206">
        <f t="shared" ref="N1374:N1375" si="273">SUMIFS(N$1258:N$1358,$E$1258:$E$1358,$F1374,$F$1258:$F$1358,"&lt;=20")</f>
        <v>0</v>
      </c>
      <c r="O1374" s="206">
        <f t="shared" ref="O1374:O1375" si="274">SUMIFS(O$1258:O$1358,$E$1258:$E$1358,$F1374,$F$1258:$F$1358,"&lt;=20")</f>
        <v>0</v>
      </c>
      <c r="P1374" s="206">
        <f t="shared" ref="P1374:P1375" si="275">SUMIFS(P$1258:P$1358,$E$1258:$E$1358,$F1374,$F$1258:$F$1358,"&lt;=20")</f>
        <v>0</v>
      </c>
      <c r="Q1374" s="206"/>
      <c r="R1374" s="250"/>
    </row>
    <row r="1375" spans="1:18">
      <c r="A1375" s="317"/>
      <c r="B1375" s="317"/>
      <c r="C1375" s="317"/>
      <c r="D1375" s="317"/>
      <c r="E1375" s="317"/>
      <c r="F1375" s="170" t="s">
        <v>43</v>
      </c>
      <c r="G1375" s="206">
        <f t="shared" si="266"/>
        <v>0</v>
      </c>
      <c r="H1375" s="206">
        <f t="shared" si="267"/>
        <v>0</v>
      </c>
      <c r="I1375" s="206">
        <f t="shared" si="268"/>
        <v>0</v>
      </c>
      <c r="J1375" s="206">
        <f t="shared" si="269"/>
        <v>5.0099999999999989</v>
      </c>
      <c r="K1375" s="206">
        <f t="shared" si="270"/>
        <v>30.310400000000001</v>
      </c>
      <c r="L1375" s="206">
        <f t="shared" si="271"/>
        <v>30.310400000000001</v>
      </c>
      <c r="M1375" s="206">
        <f t="shared" si="272"/>
        <v>30.310400000000001</v>
      </c>
      <c r="N1375" s="206">
        <f t="shared" si="273"/>
        <v>30.310400000000001</v>
      </c>
      <c r="O1375" s="206">
        <f t="shared" si="274"/>
        <v>30.310400000000001</v>
      </c>
      <c r="P1375" s="206">
        <f t="shared" si="275"/>
        <v>30.310400000000001</v>
      </c>
      <c r="Q1375" s="206"/>
      <c r="R1375" s="250"/>
    </row>
    <row r="1376" spans="1:18">
      <c r="A1376" s="317"/>
      <c r="B1376" s="317"/>
      <c r="C1376" s="317"/>
      <c r="D1376" s="317"/>
      <c r="E1376" s="317"/>
      <c r="F1376" s="51" t="s">
        <v>1190</v>
      </c>
      <c r="G1376" s="25">
        <f t="shared" ref="G1376:P1376" si="276">SUMIF($F$1258:$F$1358,"&lt;=60",G$1258:G$1358)</f>
        <v>0</v>
      </c>
      <c r="H1376" s="25">
        <f t="shared" si="276"/>
        <v>0</v>
      </c>
      <c r="I1376" s="25">
        <f t="shared" si="276"/>
        <v>0</v>
      </c>
      <c r="J1376" s="25">
        <f t="shared" si="276"/>
        <v>5.0099999999999989</v>
      </c>
      <c r="K1376" s="25">
        <f t="shared" si="276"/>
        <v>30.310400000000001</v>
      </c>
      <c r="L1376" s="25">
        <f t="shared" si="276"/>
        <v>30.310400000000001</v>
      </c>
      <c r="M1376" s="25">
        <f t="shared" si="276"/>
        <v>30.310400000000001</v>
      </c>
      <c r="N1376" s="25">
        <f t="shared" si="276"/>
        <v>63.858399999999996</v>
      </c>
      <c r="O1376" s="25">
        <f t="shared" si="276"/>
        <v>63.858399999999996</v>
      </c>
      <c r="P1376" s="25">
        <f t="shared" si="276"/>
        <v>63.858399999999996</v>
      </c>
      <c r="Q1376" s="206">
        <v>18.14</v>
      </c>
      <c r="R1376" s="250"/>
    </row>
    <row r="1377" spans="1:18">
      <c r="A1377" s="317"/>
      <c r="B1377" s="317"/>
      <c r="C1377" s="317"/>
      <c r="D1377" s="317"/>
      <c r="E1377" s="317"/>
      <c r="F1377" s="170" t="s">
        <v>180</v>
      </c>
      <c r="G1377" s="206">
        <f t="shared" ref="G1377:G1380" si="277">SUMIFS(G$1258:G$1358,$E$1258:$E$1358,$F1377,$F$1258:$F$1358,"&lt;=60")</f>
        <v>0</v>
      </c>
      <c r="H1377" s="206">
        <f t="shared" ref="H1377:H1380" si="278">SUMIFS(H$1258:H$1358,$E$1258:$E$1358,$F1377,$F$1258:$F$1358,"&lt;=60")</f>
        <v>0</v>
      </c>
      <c r="I1377" s="206">
        <f t="shared" ref="I1377:I1380" si="279">SUMIFS(I$1258:I$1358,$E$1258:$E$1358,$F1377,$F$1258:$F$1358,"&lt;=60")</f>
        <v>0</v>
      </c>
      <c r="J1377" s="206">
        <f t="shared" ref="J1377:J1380" si="280">SUMIFS(J$1258:J$1358,$E$1258:$E$1358,$F1377,$F$1258:$F$1358,"&lt;=60")</f>
        <v>0</v>
      </c>
      <c r="K1377" s="206">
        <f t="shared" ref="K1377:K1380" si="281">SUMIFS(K$1258:K$1358,$E$1258:$E$1358,$F1377,$F$1258:$F$1358,"&lt;=60")</f>
        <v>0</v>
      </c>
      <c r="L1377" s="206">
        <f t="shared" ref="L1377:L1380" si="282">SUMIFS(L$1258:L$1358,$E$1258:$E$1358,$F1377,$F$1258:$F$1358,"&lt;=60")</f>
        <v>0</v>
      </c>
      <c r="M1377" s="206">
        <f t="shared" ref="M1377:M1380" si="283">SUMIFS(M$1258:M$1358,$E$1258:$E$1358,$F1377,$F$1258:$F$1358,"&lt;=60")</f>
        <v>0</v>
      </c>
      <c r="N1377" s="206">
        <f t="shared" ref="N1377:N1380" si="284">SUMIFS(N$1258:N$1358,$E$1258:$E$1358,$F1377,$F$1258:$F$1358,"&lt;=60")</f>
        <v>0</v>
      </c>
      <c r="O1377" s="206">
        <f t="shared" ref="O1377:O1380" si="285">SUMIFS(O$1258:O$1358,$E$1258:$E$1358,$F1377,$F$1258:$F$1358,"&lt;=60")</f>
        <v>0</v>
      </c>
      <c r="P1377" s="206">
        <f t="shared" ref="P1377:P1380" si="286">SUMIFS(P$1258:P$1358,$E$1258:$E$1358,$F1377,$F$1258:$F$1358,"&lt;=60")</f>
        <v>0</v>
      </c>
      <c r="Q1377" s="206"/>
      <c r="R1377" s="250"/>
    </row>
    <row r="1378" spans="1:18">
      <c r="A1378" s="317"/>
      <c r="B1378" s="317"/>
      <c r="C1378" s="317"/>
      <c r="D1378" s="317"/>
      <c r="E1378" s="317"/>
      <c r="F1378" s="51" t="s">
        <v>43</v>
      </c>
      <c r="G1378" s="206">
        <f t="shared" si="277"/>
        <v>0</v>
      </c>
      <c r="H1378" s="206">
        <f t="shared" si="278"/>
        <v>0</v>
      </c>
      <c r="I1378" s="206">
        <f t="shared" si="279"/>
        <v>0</v>
      </c>
      <c r="J1378" s="206">
        <f t="shared" si="280"/>
        <v>5.0099999999999989</v>
      </c>
      <c r="K1378" s="206">
        <f t="shared" si="281"/>
        <v>30.310400000000001</v>
      </c>
      <c r="L1378" s="206">
        <f t="shared" si="282"/>
        <v>30.310400000000001</v>
      </c>
      <c r="M1378" s="206">
        <f t="shared" si="283"/>
        <v>30.310400000000001</v>
      </c>
      <c r="N1378" s="206">
        <f t="shared" si="284"/>
        <v>61.858399999999996</v>
      </c>
      <c r="O1378" s="206">
        <f t="shared" si="285"/>
        <v>61.858399999999996</v>
      </c>
      <c r="P1378" s="206">
        <f t="shared" si="286"/>
        <v>61.858399999999996</v>
      </c>
      <c r="Q1378" s="206"/>
      <c r="R1378" s="250"/>
    </row>
    <row r="1379" spans="1:18">
      <c r="A1379" s="317"/>
      <c r="B1379" s="317"/>
      <c r="C1379" s="317"/>
      <c r="D1379" s="317"/>
      <c r="E1379" s="317"/>
      <c r="F1379" s="170" t="s">
        <v>1191</v>
      </c>
      <c r="G1379" s="206">
        <f t="shared" si="277"/>
        <v>0</v>
      </c>
      <c r="H1379" s="206">
        <f t="shared" si="278"/>
        <v>0</v>
      </c>
      <c r="I1379" s="206">
        <f t="shared" si="279"/>
        <v>0</v>
      </c>
      <c r="J1379" s="206">
        <f t="shared" si="280"/>
        <v>0</v>
      </c>
      <c r="K1379" s="206">
        <f t="shared" si="281"/>
        <v>0</v>
      </c>
      <c r="L1379" s="206">
        <f t="shared" si="282"/>
        <v>0</v>
      </c>
      <c r="M1379" s="206">
        <f t="shared" si="283"/>
        <v>0</v>
      </c>
      <c r="N1379" s="206">
        <f t="shared" si="284"/>
        <v>2</v>
      </c>
      <c r="O1379" s="206">
        <f t="shared" si="285"/>
        <v>2</v>
      </c>
      <c r="P1379" s="206">
        <f t="shared" si="286"/>
        <v>2</v>
      </c>
      <c r="Q1379" s="206"/>
      <c r="R1379" s="250"/>
    </row>
    <row r="1380" spans="1:18">
      <c r="A1380" s="317"/>
      <c r="B1380" s="317"/>
      <c r="C1380" s="317"/>
      <c r="D1380" s="317"/>
      <c r="E1380" s="307"/>
      <c r="F1380" s="51" t="s">
        <v>61</v>
      </c>
      <c r="G1380" s="206">
        <f t="shared" si="277"/>
        <v>0</v>
      </c>
      <c r="H1380" s="206">
        <f t="shared" si="278"/>
        <v>0</v>
      </c>
      <c r="I1380" s="206">
        <f t="shared" si="279"/>
        <v>0</v>
      </c>
      <c r="J1380" s="206">
        <f t="shared" si="280"/>
        <v>0</v>
      </c>
      <c r="K1380" s="206">
        <f t="shared" si="281"/>
        <v>0</v>
      </c>
      <c r="L1380" s="206">
        <f t="shared" si="282"/>
        <v>0</v>
      </c>
      <c r="M1380" s="206">
        <f t="shared" si="283"/>
        <v>0</v>
      </c>
      <c r="N1380" s="206">
        <f t="shared" si="284"/>
        <v>0</v>
      </c>
      <c r="O1380" s="206">
        <f t="shared" si="285"/>
        <v>0</v>
      </c>
      <c r="P1380" s="206">
        <f t="shared" si="286"/>
        <v>0</v>
      </c>
      <c r="Q1380" s="206"/>
      <c r="R1380" s="250"/>
    </row>
    <row r="1381" spans="1:18">
      <c r="A1381" s="310" t="s">
        <v>1968</v>
      </c>
      <c r="B1381" s="311"/>
      <c r="C1381" s="311"/>
      <c r="D1381" s="311"/>
      <c r="E1381" s="311"/>
      <c r="F1381" s="311"/>
      <c r="G1381" s="312"/>
      <c r="H1381" s="312"/>
      <c r="I1381" s="312"/>
      <c r="J1381" s="312"/>
      <c r="K1381" s="312"/>
      <c r="L1381" s="312"/>
      <c r="M1381" s="312"/>
      <c r="N1381" s="312"/>
      <c r="O1381" s="312"/>
      <c r="P1381" s="312"/>
      <c r="Q1381" s="311"/>
      <c r="R1381" s="313"/>
    </row>
    <row r="1382" spans="1:18" ht="25.5">
      <c r="A1382" s="91">
        <f>A1358+1</f>
        <v>1180</v>
      </c>
      <c r="B1382" s="64" t="s">
        <v>1969</v>
      </c>
      <c r="C1382" s="21" t="s">
        <v>1970</v>
      </c>
      <c r="D1382" s="21" t="s">
        <v>1971</v>
      </c>
      <c r="E1382" s="87" t="s">
        <v>61</v>
      </c>
      <c r="F1382" s="87">
        <v>60</v>
      </c>
      <c r="G1382" s="206"/>
      <c r="H1382" s="24"/>
      <c r="I1382" s="206"/>
      <c r="J1382" s="206"/>
      <c r="K1382" s="24"/>
      <c r="L1382" s="24"/>
      <c r="M1382" s="24"/>
      <c r="N1382" s="24">
        <v>0.26</v>
      </c>
      <c r="O1382" s="24">
        <v>0.26</v>
      </c>
      <c r="P1382" s="24">
        <v>0.26</v>
      </c>
      <c r="Q1382" s="24">
        <v>0</v>
      </c>
      <c r="R1382" s="26" t="s">
        <v>44</v>
      </c>
    </row>
    <row r="1383" spans="1:18" ht="25.5">
      <c r="A1383" s="91">
        <f t="shared" ref="A1383:A1446" si="287">A1382+1</f>
        <v>1181</v>
      </c>
      <c r="B1383" s="64" t="s">
        <v>1972</v>
      </c>
      <c r="C1383" s="21" t="s">
        <v>1970</v>
      </c>
      <c r="D1383" s="21" t="s">
        <v>1973</v>
      </c>
      <c r="E1383" s="87" t="s">
        <v>61</v>
      </c>
      <c r="F1383" s="87">
        <v>60</v>
      </c>
      <c r="G1383" s="206"/>
      <c r="H1383" s="24"/>
      <c r="I1383" s="206"/>
      <c r="J1383" s="206"/>
      <c r="K1383" s="24"/>
      <c r="L1383" s="24"/>
      <c r="M1383" s="24"/>
      <c r="N1383" s="24">
        <v>0.06</v>
      </c>
      <c r="O1383" s="24">
        <v>0.06</v>
      </c>
      <c r="P1383" s="24">
        <v>0.06</v>
      </c>
      <c r="Q1383" s="24">
        <v>0</v>
      </c>
      <c r="R1383" s="26" t="s">
        <v>44</v>
      </c>
    </row>
    <row r="1384" spans="1:18" ht="25.5">
      <c r="A1384" s="91">
        <f t="shared" si="287"/>
        <v>1182</v>
      </c>
      <c r="B1384" s="64" t="s">
        <v>1974</v>
      </c>
      <c r="C1384" s="21" t="s">
        <v>1970</v>
      </c>
      <c r="D1384" s="21" t="s">
        <v>1975</v>
      </c>
      <c r="E1384" s="87" t="s">
        <v>61</v>
      </c>
      <c r="F1384" s="87">
        <v>60</v>
      </c>
      <c r="G1384" s="206"/>
      <c r="H1384" s="24"/>
      <c r="I1384" s="206"/>
      <c r="J1384" s="206"/>
      <c r="K1384" s="24"/>
      <c r="L1384" s="24"/>
      <c r="M1384" s="24"/>
      <c r="N1384" s="24">
        <v>0.05</v>
      </c>
      <c r="O1384" s="24">
        <v>0.05</v>
      </c>
      <c r="P1384" s="24">
        <v>0.05</v>
      </c>
      <c r="Q1384" s="24">
        <v>0</v>
      </c>
      <c r="R1384" s="26" t="s">
        <v>44</v>
      </c>
    </row>
    <row r="1385" spans="1:18" ht="25.5">
      <c r="A1385" s="91">
        <f t="shared" si="287"/>
        <v>1183</v>
      </c>
      <c r="B1385" s="91" t="s">
        <v>1976</v>
      </c>
      <c r="C1385" s="91" t="s">
        <v>1970</v>
      </c>
      <c r="D1385" s="251" t="s">
        <v>1699</v>
      </c>
      <c r="E1385" s="87" t="s">
        <v>43</v>
      </c>
      <c r="F1385" s="154">
        <v>60</v>
      </c>
      <c r="G1385" s="24"/>
      <c r="H1385" s="156"/>
      <c r="I1385" s="156"/>
      <c r="J1385" s="156"/>
      <c r="K1385" s="24"/>
      <c r="L1385" s="24"/>
      <c r="M1385" s="24"/>
      <c r="N1385" s="24"/>
      <c r="O1385" s="24">
        <v>0.8</v>
      </c>
      <c r="P1385" s="24">
        <v>0.8</v>
      </c>
      <c r="Q1385" s="24">
        <v>0</v>
      </c>
      <c r="R1385" s="26" t="s">
        <v>44</v>
      </c>
    </row>
    <row r="1386" spans="1:18" ht="25.5">
      <c r="A1386" s="91">
        <f t="shared" si="287"/>
        <v>1184</v>
      </c>
      <c r="B1386" s="91" t="s">
        <v>1977</v>
      </c>
      <c r="C1386" s="91" t="s">
        <v>1978</v>
      </c>
      <c r="D1386" s="91" t="s">
        <v>1979</v>
      </c>
      <c r="E1386" s="21" t="s">
        <v>43</v>
      </c>
      <c r="F1386" s="21">
        <v>20</v>
      </c>
      <c r="G1386" s="24"/>
      <c r="H1386" s="85"/>
      <c r="I1386" s="85"/>
      <c r="J1386" s="85"/>
      <c r="K1386" s="24">
        <v>1.1299999999999999</v>
      </c>
      <c r="L1386" s="24">
        <v>1.1299999999999999</v>
      </c>
      <c r="M1386" s="24">
        <v>1.1299999999999999</v>
      </c>
      <c r="N1386" s="24">
        <v>1.1299999999999999</v>
      </c>
      <c r="O1386" s="24">
        <v>1.1299999999999999</v>
      </c>
      <c r="P1386" s="24">
        <v>1.1299999999999999</v>
      </c>
      <c r="Q1386" s="24">
        <v>0</v>
      </c>
      <c r="R1386" s="26" t="s">
        <v>44</v>
      </c>
    </row>
    <row r="1387" spans="1:18" ht="25.5">
      <c r="A1387" s="91">
        <f t="shared" si="287"/>
        <v>1185</v>
      </c>
      <c r="B1387" s="91" t="s">
        <v>1980</v>
      </c>
      <c r="C1387" s="91" t="s">
        <v>1978</v>
      </c>
      <c r="D1387" s="91" t="s">
        <v>1568</v>
      </c>
      <c r="E1387" s="21" t="s">
        <v>43</v>
      </c>
      <c r="F1387" s="21">
        <v>60</v>
      </c>
      <c r="G1387" s="85"/>
      <c r="H1387" s="24"/>
      <c r="I1387" s="206"/>
      <c r="J1387" s="206"/>
      <c r="K1387" s="206"/>
      <c r="L1387" s="206"/>
      <c r="M1387" s="206"/>
      <c r="N1387" s="24">
        <v>0.14000000000000001</v>
      </c>
      <c r="O1387" s="24">
        <v>0.14000000000000001</v>
      </c>
      <c r="P1387" s="24">
        <v>0.14000000000000001</v>
      </c>
      <c r="Q1387" s="85">
        <v>0</v>
      </c>
      <c r="R1387" s="26" t="s">
        <v>44</v>
      </c>
    </row>
    <row r="1388" spans="1:18" ht="267.75">
      <c r="A1388" s="91">
        <f t="shared" si="287"/>
        <v>1186</v>
      </c>
      <c r="B1388" s="91" t="s">
        <v>1981</v>
      </c>
      <c r="C1388" s="91" t="s">
        <v>1982</v>
      </c>
      <c r="D1388" s="91" t="s">
        <v>307</v>
      </c>
      <c r="E1388" s="21" t="s">
        <v>43</v>
      </c>
      <c r="F1388" s="21">
        <v>20</v>
      </c>
      <c r="G1388" s="85"/>
      <c r="H1388" s="24"/>
      <c r="I1388" s="206"/>
      <c r="J1388" s="206"/>
      <c r="K1388" s="206"/>
      <c r="L1388" s="206"/>
      <c r="M1388" s="206"/>
      <c r="N1388" s="24">
        <v>0.71</v>
      </c>
      <c r="O1388" s="24">
        <v>0.71</v>
      </c>
      <c r="P1388" s="24">
        <v>0.71</v>
      </c>
      <c r="Q1388" s="85">
        <v>100</v>
      </c>
      <c r="R1388" s="26" t="s">
        <v>44</v>
      </c>
    </row>
    <row r="1389" spans="1:18" ht="409.5">
      <c r="A1389" s="91">
        <f t="shared" si="287"/>
        <v>1187</v>
      </c>
      <c r="B1389" s="91" t="s">
        <v>1983</v>
      </c>
      <c r="C1389" s="91" t="s">
        <v>1984</v>
      </c>
      <c r="D1389" s="91" t="s">
        <v>1568</v>
      </c>
      <c r="E1389" s="21" t="s">
        <v>43</v>
      </c>
      <c r="F1389" s="21">
        <v>20</v>
      </c>
      <c r="G1389" s="24"/>
      <c r="H1389" s="85"/>
      <c r="I1389" s="85"/>
      <c r="J1389" s="85"/>
      <c r="K1389" s="24">
        <v>1.45</v>
      </c>
      <c r="L1389" s="24">
        <v>1.45</v>
      </c>
      <c r="M1389" s="24">
        <v>1.45</v>
      </c>
      <c r="N1389" s="24">
        <v>1.45</v>
      </c>
      <c r="O1389" s="24">
        <v>1.45</v>
      </c>
      <c r="P1389" s="24">
        <v>1.45</v>
      </c>
      <c r="Q1389" s="24">
        <v>14</v>
      </c>
      <c r="R1389" s="26" t="s">
        <v>44</v>
      </c>
    </row>
    <row r="1390" spans="1:18" ht="409.5">
      <c r="A1390" s="91">
        <f t="shared" si="287"/>
        <v>1188</v>
      </c>
      <c r="B1390" s="91" t="s">
        <v>1985</v>
      </c>
      <c r="C1390" s="91" t="s">
        <v>1984</v>
      </c>
      <c r="D1390" s="91" t="s">
        <v>1986</v>
      </c>
      <c r="E1390" s="21" t="s">
        <v>43</v>
      </c>
      <c r="F1390" s="21">
        <v>20</v>
      </c>
      <c r="G1390" s="24"/>
      <c r="H1390" s="85"/>
      <c r="I1390" s="85"/>
      <c r="J1390" s="85"/>
      <c r="K1390" s="24">
        <v>0.48</v>
      </c>
      <c r="L1390" s="24">
        <v>0.48</v>
      </c>
      <c r="M1390" s="24">
        <v>0.48</v>
      </c>
      <c r="N1390" s="24">
        <v>0.48</v>
      </c>
      <c r="O1390" s="24">
        <v>0.48</v>
      </c>
      <c r="P1390" s="24">
        <v>0.48</v>
      </c>
      <c r="Q1390" s="24">
        <v>26</v>
      </c>
      <c r="R1390" s="26" t="s">
        <v>44</v>
      </c>
    </row>
    <row r="1391" spans="1:18" ht="280.5">
      <c r="A1391" s="91">
        <f t="shared" si="287"/>
        <v>1189</v>
      </c>
      <c r="B1391" s="91" t="s">
        <v>1987</v>
      </c>
      <c r="C1391" s="91" t="s">
        <v>1984</v>
      </c>
      <c r="D1391" s="91" t="s">
        <v>1518</v>
      </c>
      <c r="E1391" s="21" t="s">
        <v>43</v>
      </c>
      <c r="F1391" s="21">
        <v>20</v>
      </c>
      <c r="G1391" s="24"/>
      <c r="H1391" s="85"/>
      <c r="I1391" s="85"/>
      <c r="J1391" s="85"/>
      <c r="K1391" s="24">
        <v>0.32</v>
      </c>
      <c r="L1391" s="24">
        <v>0.32</v>
      </c>
      <c r="M1391" s="24">
        <v>0.32</v>
      </c>
      <c r="N1391" s="24">
        <v>0.32</v>
      </c>
      <c r="O1391" s="24">
        <v>0.32</v>
      </c>
      <c r="P1391" s="24">
        <v>0.32</v>
      </c>
      <c r="Q1391" s="24">
        <v>7</v>
      </c>
      <c r="R1391" s="26" t="s">
        <v>44</v>
      </c>
    </row>
    <row r="1392" spans="1:18" ht="25.5">
      <c r="A1392" s="91">
        <f t="shared" si="287"/>
        <v>1190</v>
      </c>
      <c r="B1392" s="91" t="s">
        <v>1988</v>
      </c>
      <c r="C1392" s="1" t="s">
        <v>1984</v>
      </c>
      <c r="D1392" s="91" t="s">
        <v>1989</v>
      </c>
      <c r="E1392" s="133" t="s">
        <v>43</v>
      </c>
      <c r="F1392" s="21">
        <v>20</v>
      </c>
      <c r="H1392" s="85"/>
      <c r="I1392" s="79"/>
      <c r="J1392" s="85"/>
      <c r="K1392" s="2">
        <v>0.7</v>
      </c>
      <c r="L1392" s="24">
        <v>0.7</v>
      </c>
      <c r="M1392" s="2">
        <v>0.7</v>
      </c>
      <c r="N1392" s="24">
        <v>0.7</v>
      </c>
      <c r="O1392" s="2">
        <v>0.7</v>
      </c>
      <c r="P1392" s="24">
        <v>0.7</v>
      </c>
      <c r="Q1392" s="2">
        <v>0</v>
      </c>
      <c r="R1392" s="26" t="s">
        <v>44</v>
      </c>
    </row>
    <row r="1393" spans="1:18" ht="25.5">
      <c r="A1393" s="91">
        <f t="shared" si="287"/>
        <v>1191</v>
      </c>
      <c r="B1393" s="91" t="s">
        <v>1990</v>
      </c>
      <c r="C1393" s="21" t="s">
        <v>1991</v>
      </c>
      <c r="D1393" s="21" t="s">
        <v>1992</v>
      </c>
      <c r="E1393" s="21" t="s">
        <v>43</v>
      </c>
      <c r="F1393" s="21">
        <v>20</v>
      </c>
      <c r="G1393" s="85"/>
      <c r="H1393" s="24"/>
      <c r="I1393" s="206"/>
      <c r="J1393" s="206"/>
      <c r="K1393" s="85">
        <v>0.06</v>
      </c>
      <c r="L1393" s="85">
        <v>0.06</v>
      </c>
      <c r="M1393" s="85">
        <v>0.06</v>
      </c>
      <c r="N1393" s="85">
        <v>0.06</v>
      </c>
      <c r="O1393" s="85">
        <v>0.06</v>
      </c>
      <c r="P1393" s="85">
        <v>0.06</v>
      </c>
      <c r="Q1393" s="85">
        <v>0</v>
      </c>
      <c r="R1393" s="26" t="s">
        <v>44</v>
      </c>
    </row>
    <row r="1394" spans="1:18" ht="38.25">
      <c r="A1394" s="91">
        <f t="shared" si="287"/>
        <v>1192</v>
      </c>
      <c r="B1394" s="91" t="s">
        <v>1993</v>
      </c>
      <c r="C1394" s="21" t="s">
        <v>1991</v>
      </c>
      <c r="D1394" s="21" t="s">
        <v>1994</v>
      </c>
      <c r="E1394" s="21" t="s">
        <v>43</v>
      </c>
      <c r="F1394" s="21">
        <v>20</v>
      </c>
      <c r="G1394" s="85"/>
      <c r="H1394" s="24"/>
      <c r="I1394" s="206"/>
      <c r="J1394" s="206"/>
      <c r="K1394" s="85">
        <v>0.06</v>
      </c>
      <c r="L1394" s="85">
        <v>0.06</v>
      </c>
      <c r="M1394" s="85">
        <v>0.06</v>
      </c>
      <c r="N1394" s="85">
        <v>0.06</v>
      </c>
      <c r="O1394" s="85">
        <v>0.06</v>
      </c>
      <c r="P1394" s="85">
        <v>0.06</v>
      </c>
      <c r="Q1394" s="85">
        <v>66.7</v>
      </c>
      <c r="R1394" s="26" t="s">
        <v>44</v>
      </c>
    </row>
    <row r="1395" spans="1:18" ht="38.25">
      <c r="A1395" s="91">
        <f t="shared" si="287"/>
        <v>1193</v>
      </c>
      <c r="B1395" s="91" t="s">
        <v>1995</v>
      </c>
      <c r="C1395" s="21" t="s">
        <v>1991</v>
      </c>
      <c r="D1395" s="21" t="s">
        <v>1996</v>
      </c>
      <c r="E1395" s="21" t="s">
        <v>43</v>
      </c>
      <c r="F1395" s="21">
        <v>20</v>
      </c>
      <c r="G1395" s="85"/>
      <c r="H1395" s="24"/>
      <c r="I1395" s="206"/>
      <c r="J1395" s="206"/>
      <c r="K1395" s="85">
        <v>0.14000000000000001</v>
      </c>
      <c r="L1395" s="85">
        <v>0.14000000000000001</v>
      </c>
      <c r="M1395" s="85">
        <v>0.14000000000000001</v>
      </c>
      <c r="N1395" s="85">
        <v>0.14000000000000001</v>
      </c>
      <c r="O1395" s="85">
        <v>0.14000000000000001</v>
      </c>
      <c r="P1395" s="85">
        <v>0.14000000000000001</v>
      </c>
      <c r="Q1395" s="85">
        <v>0</v>
      </c>
      <c r="R1395" s="26" t="s">
        <v>44</v>
      </c>
    </row>
    <row r="1396" spans="1:18" ht="25.5">
      <c r="A1396" s="91">
        <f t="shared" si="287"/>
        <v>1194</v>
      </c>
      <c r="B1396" s="91" t="s">
        <v>1997</v>
      </c>
      <c r="C1396" s="21" t="s">
        <v>1998</v>
      </c>
      <c r="D1396" s="21" t="s">
        <v>1999</v>
      </c>
      <c r="E1396" s="21" t="s">
        <v>43</v>
      </c>
      <c r="F1396" s="21">
        <v>20</v>
      </c>
      <c r="G1396" s="85"/>
      <c r="H1396" s="24"/>
      <c r="I1396" s="206"/>
      <c r="J1396" s="206"/>
      <c r="K1396" s="85">
        <v>0.03</v>
      </c>
      <c r="L1396" s="85">
        <v>0.03</v>
      </c>
      <c r="M1396" s="85">
        <v>0.03</v>
      </c>
      <c r="N1396" s="85">
        <v>0.03</v>
      </c>
      <c r="O1396" s="85">
        <v>0.03</v>
      </c>
      <c r="P1396" s="85">
        <v>0.03</v>
      </c>
      <c r="Q1396" s="85">
        <v>0</v>
      </c>
      <c r="R1396" s="26" t="s">
        <v>44</v>
      </c>
    </row>
    <row r="1397" spans="1:18" ht="25.5">
      <c r="A1397" s="91">
        <f t="shared" si="287"/>
        <v>1195</v>
      </c>
      <c r="B1397" s="91" t="s">
        <v>2000</v>
      </c>
      <c r="C1397" s="21" t="s">
        <v>1998</v>
      </c>
      <c r="D1397" s="21" t="s">
        <v>2001</v>
      </c>
      <c r="E1397" s="21" t="s">
        <v>43</v>
      </c>
      <c r="F1397" s="21">
        <v>20</v>
      </c>
      <c r="G1397" s="85"/>
      <c r="H1397" s="24"/>
      <c r="I1397" s="206"/>
      <c r="J1397" s="206"/>
      <c r="K1397" s="85">
        <v>0.1</v>
      </c>
      <c r="L1397" s="85">
        <v>0.1</v>
      </c>
      <c r="M1397" s="85">
        <v>0.1</v>
      </c>
      <c r="N1397" s="85">
        <v>0.1</v>
      </c>
      <c r="O1397" s="85">
        <v>0.1</v>
      </c>
      <c r="P1397" s="85">
        <v>0.1</v>
      </c>
      <c r="Q1397" s="85">
        <v>0</v>
      </c>
      <c r="R1397" s="26" t="s">
        <v>44</v>
      </c>
    </row>
    <row r="1398" spans="1:18" ht="38.25">
      <c r="A1398" s="91">
        <f t="shared" si="287"/>
        <v>1196</v>
      </c>
      <c r="B1398" s="91" t="s">
        <v>2002</v>
      </c>
      <c r="C1398" s="21" t="s">
        <v>1998</v>
      </c>
      <c r="D1398" s="21" t="s">
        <v>2003</v>
      </c>
      <c r="E1398" s="21" t="s">
        <v>43</v>
      </c>
      <c r="F1398" s="21">
        <v>20</v>
      </c>
      <c r="G1398" s="85"/>
      <c r="H1398" s="24"/>
      <c r="I1398" s="206"/>
      <c r="J1398" s="206"/>
      <c r="K1398" s="85">
        <v>0.18</v>
      </c>
      <c r="L1398" s="85">
        <v>0.18</v>
      </c>
      <c r="M1398" s="85">
        <v>0.18</v>
      </c>
      <c r="N1398" s="85">
        <v>0.18</v>
      </c>
      <c r="O1398" s="85">
        <v>0.18</v>
      </c>
      <c r="P1398" s="85">
        <v>0.18</v>
      </c>
      <c r="Q1398" s="85">
        <v>0</v>
      </c>
      <c r="R1398" s="26" t="s">
        <v>44</v>
      </c>
    </row>
    <row r="1399" spans="1:18" ht="178.5">
      <c r="A1399" s="91">
        <f t="shared" si="287"/>
        <v>1197</v>
      </c>
      <c r="B1399" s="64" t="s">
        <v>2004</v>
      </c>
      <c r="C1399" s="21" t="s">
        <v>2005</v>
      </c>
      <c r="D1399" s="21" t="s">
        <v>2006</v>
      </c>
      <c r="E1399" s="21" t="s">
        <v>43</v>
      </c>
      <c r="F1399" s="21">
        <v>20</v>
      </c>
      <c r="G1399" s="85"/>
      <c r="H1399" s="24"/>
      <c r="I1399" s="206"/>
      <c r="J1399" s="206"/>
      <c r="K1399" s="85">
        <v>0.17</v>
      </c>
      <c r="L1399" s="85">
        <v>0.17</v>
      </c>
      <c r="M1399" s="85">
        <v>0.17</v>
      </c>
      <c r="N1399" s="85">
        <v>0.17</v>
      </c>
      <c r="O1399" s="85">
        <v>0.17</v>
      </c>
      <c r="P1399" s="85">
        <v>0.17</v>
      </c>
      <c r="Q1399" s="85">
        <v>0</v>
      </c>
      <c r="R1399" s="26" t="s">
        <v>44</v>
      </c>
    </row>
    <row r="1400" spans="1:18" ht="242.25">
      <c r="A1400" s="91">
        <f t="shared" si="287"/>
        <v>1198</v>
      </c>
      <c r="B1400" s="64" t="s">
        <v>2007</v>
      </c>
      <c r="C1400" s="21" t="s">
        <v>2005</v>
      </c>
      <c r="D1400" s="21" t="s">
        <v>2008</v>
      </c>
      <c r="E1400" s="21" t="s">
        <v>43</v>
      </c>
      <c r="F1400" s="21">
        <v>20</v>
      </c>
      <c r="G1400" s="85"/>
      <c r="H1400" s="24"/>
      <c r="I1400" s="206"/>
      <c r="J1400" s="206"/>
      <c r="K1400" s="85">
        <v>0.35</v>
      </c>
      <c r="L1400" s="85">
        <v>0.35</v>
      </c>
      <c r="M1400" s="85">
        <v>0.35</v>
      </c>
      <c r="N1400" s="85">
        <v>0.35</v>
      </c>
      <c r="O1400" s="85">
        <v>0.35</v>
      </c>
      <c r="P1400" s="85">
        <v>0.35</v>
      </c>
      <c r="Q1400" s="85">
        <v>0</v>
      </c>
      <c r="R1400" s="26" t="s">
        <v>44</v>
      </c>
    </row>
    <row r="1401" spans="1:18" ht="102">
      <c r="A1401" s="91">
        <f t="shared" si="287"/>
        <v>1199</v>
      </c>
      <c r="B1401" s="64" t="s">
        <v>2009</v>
      </c>
      <c r="C1401" s="21" t="s">
        <v>2010</v>
      </c>
      <c r="D1401" s="21" t="s">
        <v>2011</v>
      </c>
      <c r="E1401" s="87" t="s">
        <v>43</v>
      </c>
      <c r="F1401" s="87">
        <v>20</v>
      </c>
      <c r="G1401" s="206"/>
      <c r="H1401" s="24"/>
      <c r="I1401" s="206"/>
      <c r="J1401" s="206"/>
      <c r="K1401" s="24">
        <v>0.57999999999999996</v>
      </c>
      <c r="L1401" s="24">
        <v>0.57999999999999996</v>
      </c>
      <c r="M1401" s="24">
        <v>0.57999999999999996</v>
      </c>
      <c r="N1401" s="24">
        <v>0.57999999999999996</v>
      </c>
      <c r="O1401" s="24">
        <v>0.57999999999999996</v>
      </c>
      <c r="P1401" s="24">
        <v>0.57999999999999996</v>
      </c>
      <c r="Q1401" s="24">
        <v>76</v>
      </c>
      <c r="R1401" s="26" t="s">
        <v>44</v>
      </c>
    </row>
    <row r="1402" spans="1:18" ht="51">
      <c r="A1402" s="91">
        <f t="shared" si="287"/>
        <v>1200</v>
      </c>
      <c r="B1402" s="64" t="s">
        <v>2012</v>
      </c>
      <c r="C1402" s="21" t="s">
        <v>2010</v>
      </c>
      <c r="D1402" s="21" t="s">
        <v>2013</v>
      </c>
      <c r="E1402" s="87" t="s">
        <v>43</v>
      </c>
      <c r="F1402" s="87">
        <v>20</v>
      </c>
      <c r="G1402" s="206"/>
      <c r="H1402" s="24"/>
      <c r="I1402" s="206"/>
      <c r="J1402" s="206"/>
      <c r="K1402" s="24">
        <v>0.53</v>
      </c>
      <c r="L1402" s="24">
        <v>0.53</v>
      </c>
      <c r="M1402" s="24">
        <v>0.53</v>
      </c>
      <c r="N1402" s="24">
        <v>0.53</v>
      </c>
      <c r="O1402" s="24">
        <v>0.53</v>
      </c>
      <c r="P1402" s="24">
        <v>0.53</v>
      </c>
      <c r="Q1402" s="24">
        <v>7.5</v>
      </c>
      <c r="R1402" s="26" t="s">
        <v>44</v>
      </c>
    </row>
    <row r="1403" spans="1:18" ht="63.75">
      <c r="A1403" s="91">
        <f t="shared" si="287"/>
        <v>1201</v>
      </c>
      <c r="B1403" s="64" t="s">
        <v>2014</v>
      </c>
      <c r="C1403" s="21" t="s">
        <v>2015</v>
      </c>
      <c r="D1403" s="21" t="s">
        <v>2016</v>
      </c>
      <c r="E1403" s="87" t="s">
        <v>43</v>
      </c>
      <c r="F1403" s="87">
        <v>20</v>
      </c>
      <c r="G1403" s="156"/>
      <c r="H1403" s="24"/>
      <c r="I1403" s="206"/>
      <c r="J1403" s="206"/>
      <c r="K1403" s="156">
        <v>0.5</v>
      </c>
      <c r="L1403" s="156">
        <v>0.5</v>
      </c>
      <c r="M1403" s="156">
        <v>0.5</v>
      </c>
      <c r="N1403" s="156">
        <v>0.5</v>
      </c>
      <c r="O1403" s="156">
        <v>0.5</v>
      </c>
      <c r="P1403" s="156">
        <v>0.5</v>
      </c>
      <c r="Q1403" s="156">
        <v>0</v>
      </c>
      <c r="R1403" s="26" t="s">
        <v>44</v>
      </c>
    </row>
    <row r="1404" spans="1:18" ht="140.25">
      <c r="A1404" s="91">
        <f t="shared" si="287"/>
        <v>1202</v>
      </c>
      <c r="B1404" s="64" t="s">
        <v>2017</v>
      </c>
      <c r="C1404" s="21" t="s">
        <v>2018</v>
      </c>
      <c r="D1404" s="21" t="s">
        <v>2019</v>
      </c>
      <c r="E1404" s="87" t="s">
        <v>43</v>
      </c>
      <c r="F1404" s="87">
        <v>20</v>
      </c>
      <c r="G1404" s="206"/>
      <c r="H1404" s="24"/>
      <c r="I1404" s="206"/>
      <c r="J1404" s="206"/>
      <c r="K1404" s="24">
        <v>1.53</v>
      </c>
      <c r="L1404" s="24">
        <v>1.53</v>
      </c>
      <c r="M1404" s="24">
        <v>1.53</v>
      </c>
      <c r="N1404" s="24">
        <v>1.53</v>
      </c>
      <c r="O1404" s="24">
        <v>1.53</v>
      </c>
      <c r="P1404" s="24">
        <v>1.53</v>
      </c>
      <c r="Q1404" s="24">
        <v>13.51</v>
      </c>
      <c r="R1404" s="26" t="s">
        <v>44</v>
      </c>
    </row>
    <row r="1405" spans="1:18" ht="165.75">
      <c r="A1405" s="91">
        <f t="shared" si="287"/>
        <v>1203</v>
      </c>
      <c r="B1405" s="91" t="s">
        <v>2020</v>
      </c>
      <c r="C1405" s="91" t="s">
        <v>2018</v>
      </c>
      <c r="D1405" s="91" t="s">
        <v>2021</v>
      </c>
      <c r="E1405" s="21" t="s">
        <v>43</v>
      </c>
      <c r="F1405" s="21">
        <v>60</v>
      </c>
      <c r="G1405" s="85"/>
      <c r="H1405" s="24"/>
      <c r="I1405" s="206"/>
      <c r="J1405" s="206"/>
      <c r="K1405" s="206"/>
      <c r="L1405" s="206"/>
      <c r="M1405" s="206"/>
      <c r="N1405" s="24">
        <v>0.32</v>
      </c>
      <c r="O1405" s="24">
        <v>0.32</v>
      </c>
      <c r="P1405" s="24">
        <v>0.32</v>
      </c>
      <c r="Q1405" s="85">
        <v>100</v>
      </c>
      <c r="R1405" s="26" t="s">
        <v>44</v>
      </c>
    </row>
    <row r="1406" spans="1:18" ht="63.75">
      <c r="A1406" s="91">
        <f t="shared" si="287"/>
        <v>1204</v>
      </c>
      <c r="B1406" s="91" t="s">
        <v>2022</v>
      </c>
      <c r="C1406" s="21" t="s">
        <v>2023</v>
      </c>
      <c r="D1406" s="21" t="s">
        <v>2024</v>
      </c>
      <c r="E1406" s="21" t="s">
        <v>43</v>
      </c>
      <c r="F1406" s="21">
        <v>60</v>
      </c>
      <c r="G1406" s="85"/>
      <c r="H1406" s="24"/>
      <c r="I1406" s="206"/>
      <c r="J1406" s="206"/>
      <c r="K1406" s="85">
        <v>7.0000000000000007E-2</v>
      </c>
      <c r="L1406" s="85">
        <v>7.0000000000000007E-2</v>
      </c>
      <c r="M1406" s="85">
        <v>7.0000000000000007E-2</v>
      </c>
      <c r="N1406" s="85">
        <v>7.0000000000000007E-2</v>
      </c>
      <c r="O1406" s="85">
        <v>7.0000000000000007E-2</v>
      </c>
      <c r="P1406" s="85">
        <v>7.0000000000000007E-2</v>
      </c>
      <c r="Q1406" s="85">
        <v>0</v>
      </c>
      <c r="R1406" s="26" t="s">
        <v>44</v>
      </c>
    </row>
    <row r="1407" spans="1:18" ht="51">
      <c r="A1407" s="91">
        <f t="shared" si="287"/>
        <v>1205</v>
      </c>
      <c r="B1407" s="64" t="s">
        <v>2025</v>
      </c>
      <c r="C1407" s="21" t="s">
        <v>2026</v>
      </c>
      <c r="D1407" s="21" t="s">
        <v>2027</v>
      </c>
      <c r="E1407" s="21" t="s">
        <v>43</v>
      </c>
      <c r="F1407" s="21">
        <v>20</v>
      </c>
      <c r="G1407" s="85"/>
      <c r="H1407" s="24"/>
      <c r="I1407" s="206"/>
      <c r="J1407" s="206"/>
      <c r="K1407" s="85">
        <v>0.09</v>
      </c>
      <c r="L1407" s="85">
        <v>0.09</v>
      </c>
      <c r="M1407" s="85">
        <v>0.09</v>
      </c>
      <c r="N1407" s="85">
        <v>0.09</v>
      </c>
      <c r="O1407" s="85">
        <v>0.09</v>
      </c>
      <c r="P1407" s="85">
        <v>0.09</v>
      </c>
      <c r="Q1407" s="85">
        <v>10</v>
      </c>
      <c r="R1407" s="26" t="s">
        <v>44</v>
      </c>
    </row>
    <row r="1408" spans="1:18" ht="76.5">
      <c r="A1408" s="91">
        <f t="shared" si="287"/>
        <v>1206</v>
      </c>
      <c r="B1408" s="64" t="s">
        <v>2028</v>
      </c>
      <c r="C1408" s="21" t="s">
        <v>2026</v>
      </c>
      <c r="D1408" s="21" t="s">
        <v>2029</v>
      </c>
      <c r="E1408" s="21" t="s">
        <v>43</v>
      </c>
      <c r="F1408" s="21">
        <v>20</v>
      </c>
      <c r="G1408" s="85"/>
      <c r="H1408" s="24"/>
      <c r="I1408" s="206"/>
      <c r="J1408" s="206"/>
      <c r="K1408" s="85">
        <v>0.55000000000000004</v>
      </c>
      <c r="L1408" s="85">
        <v>0.55000000000000004</v>
      </c>
      <c r="M1408" s="85">
        <v>0.55000000000000004</v>
      </c>
      <c r="N1408" s="85">
        <v>0.55000000000000004</v>
      </c>
      <c r="O1408" s="85">
        <v>0.55000000000000004</v>
      </c>
      <c r="P1408" s="85">
        <v>0.55000000000000004</v>
      </c>
      <c r="Q1408" s="85">
        <v>7.14</v>
      </c>
      <c r="R1408" s="26" t="s">
        <v>44</v>
      </c>
    </row>
    <row r="1409" spans="1:18" ht="204">
      <c r="A1409" s="91">
        <f t="shared" si="287"/>
        <v>1207</v>
      </c>
      <c r="B1409" s="64" t="s">
        <v>2030</v>
      </c>
      <c r="C1409" s="21" t="s">
        <v>2031</v>
      </c>
      <c r="D1409" s="21" t="s">
        <v>2032</v>
      </c>
      <c r="E1409" s="21" t="s">
        <v>43</v>
      </c>
      <c r="F1409" s="21">
        <v>20</v>
      </c>
      <c r="G1409" s="85"/>
      <c r="H1409" s="24"/>
      <c r="I1409" s="206"/>
      <c r="J1409" s="206"/>
      <c r="K1409" s="85">
        <v>0.43</v>
      </c>
      <c r="L1409" s="85">
        <v>0.43</v>
      </c>
      <c r="M1409" s="85">
        <v>0.43</v>
      </c>
      <c r="N1409" s="85">
        <v>0.43</v>
      </c>
      <c r="O1409" s="85">
        <v>0.43</v>
      </c>
      <c r="P1409" s="85">
        <v>0.43</v>
      </c>
      <c r="Q1409" s="85">
        <v>4.05</v>
      </c>
      <c r="R1409" s="26" t="s">
        <v>44</v>
      </c>
    </row>
    <row r="1410" spans="1:18" ht="38.25">
      <c r="A1410" s="91">
        <f t="shared" si="287"/>
        <v>1208</v>
      </c>
      <c r="B1410" s="64" t="s">
        <v>2033</v>
      </c>
      <c r="C1410" s="21" t="s">
        <v>2031</v>
      </c>
      <c r="D1410" s="21" t="s">
        <v>2034</v>
      </c>
      <c r="E1410" s="21" t="s">
        <v>43</v>
      </c>
      <c r="F1410" s="21">
        <v>20</v>
      </c>
      <c r="G1410" s="85"/>
      <c r="H1410" s="24"/>
      <c r="I1410" s="206"/>
      <c r="J1410" s="206"/>
      <c r="K1410" s="85">
        <v>0.33</v>
      </c>
      <c r="L1410" s="85">
        <v>0.33</v>
      </c>
      <c r="M1410" s="85">
        <v>0.33</v>
      </c>
      <c r="N1410" s="85">
        <v>0.33</v>
      </c>
      <c r="O1410" s="85">
        <v>0.33</v>
      </c>
      <c r="P1410" s="85">
        <v>0.33</v>
      </c>
      <c r="Q1410" s="85">
        <v>0</v>
      </c>
      <c r="R1410" s="26" t="s">
        <v>44</v>
      </c>
    </row>
    <row r="1411" spans="1:18" ht="38.25">
      <c r="A1411" s="91">
        <f t="shared" si="287"/>
        <v>1209</v>
      </c>
      <c r="B1411" s="64" t="s">
        <v>2035</v>
      </c>
      <c r="C1411" s="21" t="s">
        <v>2031</v>
      </c>
      <c r="D1411" s="21" t="s">
        <v>2036</v>
      </c>
      <c r="E1411" s="21" t="s">
        <v>43</v>
      </c>
      <c r="F1411" s="21">
        <v>20</v>
      </c>
      <c r="G1411" s="85"/>
      <c r="H1411" s="24"/>
      <c r="I1411" s="206"/>
      <c r="J1411" s="206"/>
      <c r="K1411" s="85">
        <v>0.18</v>
      </c>
      <c r="L1411" s="85">
        <v>0.18</v>
      </c>
      <c r="M1411" s="85">
        <v>0.18</v>
      </c>
      <c r="N1411" s="85">
        <v>0.18</v>
      </c>
      <c r="O1411" s="85">
        <v>0.18</v>
      </c>
      <c r="P1411" s="85">
        <v>0.18</v>
      </c>
      <c r="Q1411" s="85">
        <v>0</v>
      </c>
      <c r="R1411" s="26" t="s">
        <v>44</v>
      </c>
    </row>
    <row r="1412" spans="1:18" ht="25.5">
      <c r="A1412" s="91">
        <f t="shared" si="287"/>
        <v>1210</v>
      </c>
      <c r="B1412" s="91" t="s">
        <v>2037</v>
      </c>
      <c r="C1412" s="91" t="s">
        <v>2038</v>
      </c>
      <c r="D1412" s="91" t="s">
        <v>730</v>
      </c>
      <c r="E1412" s="21" t="s">
        <v>43</v>
      </c>
      <c r="F1412" s="21">
        <v>60</v>
      </c>
      <c r="G1412" s="85"/>
      <c r="H1412" s="24"/>
      <c r="I1412" s="206"/>
      <c r="J1412" s="206"/>
      <c r="K1412" s="206"/>
      <c r="L1412" s="206"/>
      <c r="M1412" s="206"/>
      <c r="N1412" s="24">
        <v>0.01</v>
      </c>
      <c r="O1412" s="24">
        <v>0.01</v>
      </c>
      <c r="P1412" s="24">
        <v>0.01</v>
      </c>
      <c r="Q1412" s="85">
        <v>0</v>
      </c>
      <c r="R1412" s="26" t="s">
        <v>44</v>
      </c>
    </row>
    <row r="1413" spans="1:18" ht="409.5">
      <c r="A1413" s="91">
        <f t="shared" si="287"/>
        <v>1211</v>
      </c>
      <c r="B1413" s="91" t="s">
        <v>2039</v>
      </c>
      <c r="C1413" s="91" t="s">
        <v>2040</v>
      </c>
      <c r="D1413" s="91" t="s">
        <v>2041</v>
      </c>
      <c r="E1413" s="21" t="s">
        <v>43</v>
      </c>
      <c r="F1413" s="21">
        <v>60</v>
      </c>
      <c r="G1413" s="24"/>
      <c r="H1413" s="85"/>
      <c r="I1413" s="85"/>
      <c r="J1413" s="85"/>
      <c r="K1413" s="24"/>
      <c r="L1413" s="24"/>
      <c r="M1413" s="24"/>
      <c r="N1413" s="24">
        <v>1.88</v>
      </c>
      <c r="O1413" s="24">
        <v>1.88</v>
      </c>
      <c r="P1413" s="24">
        <v>1.88</v>
      </c>
      <c r="Q1413" s="24">
        <v>50</v>
      </c>
      <c r="R1413" s="26" t="s">
        <v>44</v>
      </c>
    </row>
    <row r="1414" spans="1:18" ht="382.5">
      <c r="A1414" s="91">
        <f t="shared" si="287"/>
        <v>1212</v>
      </c>
      <c r="B1414" s="91" t="s">
        <v>2042</v>
      </c>
      <c r="C1414" s="1" t="s">
        <v>2040</v>
      </c>
      <c r="D1414" s="91" t="s">
        <v>2043</v>
      </c>
      <c r="E1414" s="133" t="s">
        <v>43</v>
      </c>
      <c r="F1414" s="21">
        <v>60</v>
      </c>
      <c r="H1414" s="85"/>
      <c r="I1414" s="79"/>
      <c r="J1414" s="85"/>
      <c r="L1414" s="24"/>
      <c r="N1414" s="24">
        <v>0.35</v>
      </c>
      <c r="O1414" s="2">
        <v>0.35</v>
      </c>
      <c r="P1414" s="24">
        <v>0.35</v>
      </c>
      <c r="Q1414" s="2">
        <v>50</v>
      </c>
      <c r="R1414" s="26" t="s">
        <v>44</v>
      </c>
    </row>
    <row r="1415" spans="1:18" ht="409.5">
      <c r="A1415" s="91">
        <f t="shared" si="287"/>
        <v>1213</v>
      </c>
      <c r="B1415" s="91" t="s">
        <v>2044</v>
      </c>
      <c r="C1415" s="91" t="s">
        <v>2040</v>
      </c>
      <c r="D1415" s="1" t="s">
        <v>2045</v>
      </c>
      <c r="E1415" s="21" t="s">
        <v>43</v>
      </c>
      <c r="F1415" s="133">
        <v>60</v>
      </c>
      <c r="G1415" s="24"/>
      <c r="H1415" s="79"/>
      <c r="I1415" s="85"/>
      <c r="J1415" s="79"/>
      <c r="K1415" s="24"/>
      <c r="M1415" s="24"/>
      <c r="N1415" s="2">
        <v>1</v>
      </c>
      <c r="O1415" s="24">
        <v>1</v>
      </c>
      <c r="P1415" s="2">
        <v>1</v>
      </c>
      <c r="Q1415" s="24">
        <v>15</v>
      </c>
      <c r="R1415" s="26" t="s">
        <v>44</v>
      </c>
    </row>
    <row r="1416" spans="1:18" ht="25.5">
      <c r="A1416" s="91">
        <f t="shared" si="287"/>
        <v>1214</v>
      </c>
      <c r="B1416" s="91" t="s">
        <v>2046</v>
      </c>
      <c r="C1416" s="1" t="s">
        <v>2047</v>
      </c>
      <c r="D1416" s="91" t="s">
        <v>2048</v>
      </c>
      <c r="E1416" s="133" t="s">
        <v>43</v>
      </c>
      <c r="F1416" s="21">
        <v>60</v>
      </c>
      <c r="H1416" s="85"/>
      <c r="I1416" s="79"/>
      <c r="J1416" s="85"/>
      <c r="L1416" s="24"/>
      <c r="N1416" s="24"/>
      <c r="P1416" s="24">
        <v>1.19</v>
      </c>
      <c r="Q1416" s="2">
        <v>12</v>
      </c>
      <c r="R1416" s="26" t="s">
        <v>44</v>
      </c>
    </row>
    <row r="1417" spans="1:18" ht="127.5">
      <c r="A1417" s="91">
        <f t="shared" si="287"/>
        <v>1215</v>
      </c>
      <c r="B1417" s="64" t="s">
        <v>2049</v>
      </c>
      <c r="C1417" s="21" t="s">
        <v>2050</v>
      </c>
      <c r="D1417" s="21" t="s">
        <v>2051</v>
      </c>
      <c r="E1417" s="21" t="s">
        <v>43</v>
      </c>
      <c r="F1417" s="21">
        <v>20</v>
      </c>
      <c r="G1417" s="85"/>
      <c r="H1417" s="24"/>
      <c r="I1417" s="206"/>
      <c r="J1417" s="206"/>
      <c r="K1417" s="85">
        <v>0.55000000000000004</v>
      </c>
      <c r="L1417" s="85">
        <v>0.55000000000000004</v>
      </c>
      <c r="M1417" s="85">
        <v>0.55000000000000004</v>
      </c>
      <c r="N1417" s="85">
        <v>0.55000000000000004</v>
      </c>
      <c r="O1417" s="85">
        <v>0.55000000000000004</v>
      </c>
      <c r="P1417" s="85">
        <v>0.55000000000000004</v>
      </c>
      <c r="Q1417" s="85">
        <v>0</v>
      </c>
      <c r="R1417" s="26" t="s">
        <v>44</v>
      </c>
    </row>
    <row r="1418" spans="1:18" ht="25.5">
      <c r="A1418" s="91">
        <f t="shared" si="287"/>
        <v>1216</v>
      </c>
      <c r="B1418" s="64" t="s">
        <v>2052</v>
      </c>
      <c r="C1418" s="91" t="s">
        <v>2053</v>
      </c>
      <c r="D1418" s="21" t="s">
        <v>2054</v>
      </c>
      <c r="E1418" s="21" t="s">
        <v>43</v>
      </c>
      <c r="F1418" s="21">
        <v>60</v>
      </c>
      <c r="G1418" s="85"/>
      <c r="H1418" s="24"/>
      <c r="I1418" s="206"/>
      <c r="J1418" s="206"/>
      <c r="K1418" s="85"/>
      <c r="L1418" s="85"/>
      <c r="M1418" s="85"/>
      <c r="N1418" s="85">
        <v>0.26</v>
      </c>
      <c r="O1418" s="85">
        <v>0.26</v>
      </c>
      <c r="P1418" s="85">
        <v>0.26</v>
      </c>
      <c r="Q1418" s="85">
        <v>0</v>
      </c>
      <c r="R1418" s="26" t="s">
        <v>44</v>
      </c>
    </row>
    <row r="1419" spans="1:18" ht="165.75">
      <c r="A1419" s="91">
        <f t="shared" si="287"/>
        <v>1217</v>
      </c>
      <c r="B1419" s="91" t="s">
        <v>2055</v>
      </c>
      <c r="C1419" s="91" t="s">
        <v>2053</v>
      </c>
      <c r="D1419" s="91" t="s">
        <v>729</v>
      </c>
      <c r="E1419" s="21" t="s">
        <v>43</v>
      </c>
      <c r="F1419" s="21">
        <v>20</v>
      </c>
      <c r="G1419" s="24"/>
      <c r="H1419" s="85"/>
      <c r="I1419" s="85"/>
      <c r="J1419" s="85"/>
      <c r="K1419" s="24">
        <v>0.69</v>
      </c>
      <c r="L1419" s="24">
        <v>0.69</v>
      </c>
      <c r="M1419" s="24">
        <v>0.69</v>
      </c>
      <c r="N1419" s="24">
        <v>0.69</v>
      </c>
      <c r="O1419" s="24">
        <v>0.69</v>
      </c>
      <c r="P1419" s="24">
        <v>0.69</v>
      </c>
      <c r="Q1419" s="24">
        <v>2.4</v>
      </c>
      <c r="R1419" s="26" t="s">
        <v>44</v>
      </c>
    </row>
    <row r="1420" spans="1:18" ht="38.25">
      <c r="A1420" s="91">
        <f t="shared" si="287"/>
        <v>1218</v>
      </c>
      <c r="B1420" s="91" t="s">
        <v>2056</v>
      </c>
      <c r="C1420" s="91" t="s">
        <v>2053</v>
      </c>
      <c r="D1420" s="91" t="s">
        <v>2057</v>
      </c>
      <c r="E1420" s="21" t="s">
        <v>43</v>
      </c>
      <c r="F1420" s="21">
        <v>20</v>
      </c>
      <c r="G1420" s="24"/>
      <c r="H1420" s="85"/>
      <c r="I1420" s="85"/>
      <c r="J1420" s="85"/>
      <c r="K1420" s="24">
        <v>0.31</v>
      </c>
      <c r="L1420" s="24">
        <v>0.31</v>
      </c>
      <c r="M1420" s="24">
        <v>0.31</v>
      </c>
      <c r="N1420" s="24">
        <v>0.31</v>
      </c>
      <c r="O1420" s="24">
        <v>0.31</v>
      </c>
      <c r="P1420" s="24">
        <v>0.31</v>
      </c>
      <c r="Q1420" s="24">
        <v>0</v>
      </c>
      <c r="R1420" s="26" t="s">
        <v>44</v>
      </c>
    </row>
    <row r="1421" spans="1:18" ht="25.5">
      <c r="A1421" s="91">
        <f t="shared" si="287"/>
        <v>1219</v>
      </c>
      <c r="B1421" s="64" t="s">
        <v>2058</v>
      </c>
      <c r="C1421" s="21" t="s">
        <v>2059</v>
      </c>
      <c r="D1421" s="21" t="s">
        <v>2060</v>
      </c>
      <c r="E1421" s="87" t="s">
        <v>43</v>
      </c>
      <c r="F1421" s="87">
        <v>20</v>
      </c>
      <c r="G1421" s="206"/>
      <c r="H1421" s="24"/>
      <c r="I1421" s="206"/>
      <c r="J1421" s="206"/>
      <c r="K1421" s="24">
        <v>0.12</v>
      </c>
      <c r="L1421" s="24">
        <v>0.12</v>
      </c>
      <c r="M1421" s="24">
        <v>0.12</v>
      </c>
      <c r="N1421" s="24">
        <v>0.12</v>
      </c>
      <c r="O1421" s="24">
        <v>0.12</v>
      </c>
      <c r="P1421" s="24">
        <v>0.12</v>
      </c>
      <c r="Q1421" s="24">
        <v>0</v>
      </c>
      <c r="R1421" s="26" t="s">
        <v>44</v>
      </c>
    </row>
    <row r="1422" spans="1:18" ht="127.5">
      <c r="A1422" s="91">
        <f t="shared" si="287"/>
        <v>1220</v>
      </c>
      <c r="B1422" s="64" t="s">
        <v>2061</v>
      </c>
      <c r="C1422" s="21" t="s">
        <v>2059</v>
      </c>
      <c r="D1422" s="21" t="s">
        <v>2062</v>
      </c>
      <c r="E1422" s="87" t="s">
        <v>43</v>
      </c>
      <c r="F1422" s="87">
        <v>20</v>
      </c>
      <c r="G1422" s="206"/>
      <c r="H1422" s="24"/>
      <c r="I1422" s="206"/>
      <c r="J1422" s="206"/>
      <c r="K1422" s="24">
        <v>0.28999999999999998</v>
      </c>
      <c r="L1422" s="24">
        <v>0.28999999999999998</v>
      </c>
      <c r="M1422" s="24">
        <v>0.28999999999999998</v>
      </c>
      <c r="N1422" s="24">
        <v>0.28999999999999998</v>
      </c>
      <c r="O1422" s="24">
        <v>0.28999999999999998</v>
      </c>
      <c r="P1422" s="24">
        <v>0.28999999999999998</v>
      </c>
      <c r="Q1422" s="24">
        <v>0</v>
      </c>
      <c r="R1422" s="26" t="s">
        <v>44</v>
      </c>
    </row>
    <row r="1423" spans="1:18" ht="38.25">
      <c r="A1423" s="91">
        <f t="shared" si="287"/>
        <v>1221</v>
      </c>
      <c r="B1423" s="64" t="s">
        <v>2063</v>
      </c>
      <c r="C1423" s="21" t="s">
        <v>2059</v>
      </c>
      <c r="D1423" s="21" t="s">
        <v>2064</v>
      </c>
      <c r="E1423" s="87" t="s">
        <v>43</v>
      </c>
      <c r="F1423" s="87">
        <v>20</v>
      </c>
      <c r="G1423" s="206"/>
      <c r="H1423" s="24"/>
      <c r="I1423" s="206"/>
      <c r="J1423" s="206"/>
      <c r="K1423" s="24">
        <v>0.12</v>
      </c>
      <c r="L1423" s="24">
        <v>0.12</v>
      </c>
      <c r="M1423" s="24">
        <v>0.12</v>
      </c>
      <c r="N1423" s="24">
        <v>0.12</v>
      </c>
      <c r="O1423" s="24">
        <v>0.12</v>
      </c>
      <c r="P1423" s="24">
        <v>0.12</v>
      </c>
      <c r="Q1423" s="24">
        <v>0</v>
      </c>
      <c r="R1423" s="26" t="s">
        <v>44</v>
      </c>
    </row>
    <row r="1424" spans="1:18" ht="178.5">
      <c r="A1424" s="91">
        <f t="shared" si="287"/>
        <v>1222</v>
      </c>
      <c r="B1424" s="91" t="s">
        <v>2065</v>
      </c>
      <c r="C1424" s="21" t="s">
        <v>2066</v>
      </c>
      <c r="D1424" s="91" t="s">
        <v>1568</v>
      </c>
      <c r="E1424" s="21" t="s">
        <v>43</v>
      </c>
      <c r="F1424" s="21">
        <v>20</v>
      </c>
      <c r="G1424" s="24"/>
      <c r="H1424" s="85"/>
      <c r="I1424" s="85"/>
      <c r="J1424" s="85"/>
      <c r="K1424" s="24">
        <v>0.34</v>
      </c>
      <c r="L1424" s="24">
        <v>0.34</v>
      </c>
      <c r="M1424" s="24">
        <v>0.34</v>
      </c>
      <c r="N1424" s="24">
        <v>0.34</v>
      </c>
      <c r="O1424" s="24">
        <v>0.34</v>
      </c>
      <c r="P1424" s="24">
        <v>0.34</v>
      </c>
      <c r="Q1424" s="24">
        <v>16</v>
      </c>
      <c r="R1424" s="26" t="s">
        <v>44</v>
      </c>
    </row>
    <row r="1425" spans="1:18" ht="255">
      <c r="A1425" s="91">
        <f t="shared" si="287"/>
        <v>1223</v>
      </c>
      <c r="B1425" s="91" t="s">
        <v>2067</v>
      </c>
      <c r="C1425" s="21" t="s">
        <v>2066</v>
      </c>
      <c r="D1425" s="91" t="s">
        <v>730</v>
      </c>
      <c r="E1425" s="21" t="s">
        <v>43</v>
      </c>
      <c r="F1425" s="21">
        <v>20</v>
      </c>
      <c r="G1425" s="24"/>
      <c r="H1425" s="85"/>
      <c r="I1425" s="85"/>
      <c r="J1425" s="85"/>
      <c r="K1425" s="24">
        <v>0.71</v>
      </c>
      <c r="L1425" s="24">
        <v>0.71</v>
      </c>
      <c r="M1425" s="24">
        <v>0.71</v>
      </c>
      <c r="N1425" s="24">
        <v>0.71</v>
      </c>
      <c r="O1425" s="24">
        <v>0.71</v>
      </c>
      <c r="P1425" s="24">
        <v>0.71</v>
      </c>
      <c r="Q1425" s="24">
        <v>11</v>
      </c>
      <c r="R1425" s="26" t="s">
        <v>44</v>
      </c>
    </row>
    <row r="1426" spans="1:18" ht="51">
      <c r="A1426" s="91">
        <f t="shared" si="287"/>
        <v>1224</v>
      </c>
      <c r="B1426" s="64" t="s">
        <v>2068</v>
      </c>
      <c r="C1426" s="21" t="s">
        <v>2069</v>
      </c>
      <c r="D1426" s="21" t="s">
        <v>2070</v>
      </c>
      <c r="E1426" s="21" t="s">
        <v>43</v>
      </c>
      <c r="F1426" s="21">
        <v>20</v>
      </c>
      <c r="G1426" s="206"/>
      <c r="H1426" s="24"/>
      <c r="I1426" s="206"/>
      <c r="J1426" s="206"/>
      <c r="K1426" s="24">
        <v>0.6</v>
      </c>
      <c r="L1426" s="24">
        <v>0.6</v>
      </c>
      <c r="M1426" s="24">
        <v>0.6</v>
      </c>
      <c r="N1426" s="24">
        <v>0.6</v>
      </c>
      <c r="O1426" s="24">
        <v>0.6</v>
      </c>
      <c r="P1426" s="24">
        <v>0.6</v>
      </c>
      <c r="Q1426" s="24">
        <v>0</v>
      </c>
      <c r="R1426" s="26" t="s">
        <v>44</v>
      </c>
    </row>
    <row r="1427" spans="1:18" ht="51">
      <c r="A1427" s="91">
        <f t="shared" si="287"/>
        <v>1225</v>
      </c>
      <c r="B1427" s="64" t="s">
        <v>2071</v>
      </c>
      <c r="C1427" s="21" t="s">
        <v>2069</v>
      </c>
      <c r="D1427" s="21" t="s">
        <v>2072</v>
      </c>
      <c r="E1427" s="21" t="s">
        <v>43</v>
      </c>
      <c r="F1427" s="21">
        <v>20</v>
      </c>
      <c r="G1427" s="206"/>
      <c r="H1427" s="24"/>
      <c r="I1427" s="206"/>
      <c r="J1427" s="206"/>
      <c r="K1427" s="24">
        <v>0.21</v>
      </c>
      <c r="L1427" s="24">
        <v>0.21</v>
      </c>
      <c r="M1427" s="24">
        <v>0.21</v>
      </c>
      <c r="N1427" s="24">
        <v>0.21</v>
      </c>
      <c r="O1427" s="24">
        <v>0.21</v>
      </c>
      <c r="P1427" s="24">
        <v>0.21</v>
      </c>
      <c r="Q1427" s="24">
        <v>0</v>
      </c>
      <c r="R1427" s="26" t="s">
        <v>44</v>
      </c>
    </row>
    <row r="1428" spans="1:18" ht="25.5">
      <c r="A1428" s="91">
        <f t="shared" si="287"/>
        <v>1226</v>
      </c>
      <c r="B1428" s="91" t="s">
        <v>2073</v>
      </c>
      <c r="C1428" s="21" t="s">
        <v>2069</v>
      </c>
      <c r="D1428" s="91" t="s">
        <v>2074</v>
      </c>
      <c r="E1428" s="21" t="s">
        <v>43</v>
      </c>
      <c r="F1428" s="21">
        <v>20</v>
      </c>
      <c r="G1428" s="24"/>
      <c r="H1428" s="85"/>
      <c r="I1428" s="85"/>
      <c r="J1428" s="85"/>
      <c r="K1428" s="24">
        <v>0.09</v>
      </c>
      <c r="L1428" s="24">
        <v>0.09</v>
      </c>
      <c r="M1428" s="24">
        <v>0.09</v>
      </c>
      <c r="N1428" s="24">
        <v>0.09</v>
      </c>
      <c r="O1428" s="24">
        <v>0.09</v>
      </c>
      <c r="P1428" s="24">
        <v>0.09</v>
      </c>
      <c r="Q1428" s="24">
        <v>0</v>
      </c>
      <c r="R1428" s="26" t="s">
        <v>44</v>
      </c>
    </row>
    <row r="1429" spans="1:18" ht="114.75">
      <c r="A1429" s="91">
        <f t="shared" si="287"/>
        <v>1227</v>
      </c>
      <c r="B1429" s="91" t="s">
        <v>2075</v>
      </c>
      <c r="C1429" s="21" t="s">
        <v>2069</v>
      </c>
      <c r="D1429" s="91" t="s">
        <v>2021</v>
      </c>
      <c r="E1429" s="21" t="s">
        <v>43</v>
      </c>
      <c r="F1429" s="21">
        <v>20</v>
      </c>
      <c r="G1429" s="24"/>
      <c r="H1429" s="85"/>
      <c r="I1429" s="85"/>
      <c r="J1429" s="85"/>
      <c r="K1429" s="24">
        <v>0.65</v>
      </c>
      <c r="L1429" s="24">
        <v>0.65</v>
      </c>
      <c r="M1429" s="24">
        <v>0.65</v>
      </c>
      <c r="N1429" s="24">
        <v>0.65</v>
      </c>
      <c r="O1429" s="24">
        <v>0.65</v>
      </c>
      <c r="P1429" s="24">
        <v>0.65</v>
      </c>
      <c r="Q1429" s="24">
        <v>29</v>
      </c>
      <c r="R1429" s="26" t="s">
        <v>44</v>
      </c>
    </row>
    <row r="1430" spans="1:18" ht="395.25">
      <c r="A1430" s="91">
        <f t="shared" si="287"/>
        <v>1228</v>
      </c>
      <c r="B1430" s="64" t="s">
        <v>2076</v>
      </c>
      <c r="C1430" s="21" t="s">
        <v>2077</v>
      </c>
      <c r="D1430" s="21" t="s">
        <v>2078</v>
      </c>
      <c r="E1430" s="21" t="s">
        <v>43</v>
      </c>
      <c r="F1430" s="21">
        <v>60</v>
      </c>
      <c r="G1430" s="206"/>
      <c r="H1430" s="24"/>
      <c r="I1430" s="206"/>
      <c r="J1430" s="206"/>
      <c r="K1430" s="206"/>
      <c r="L1430" s="206"/>
      <c r="M1430" s="206"/>
      <c r="N1430" s="24">
        <v>0.48</v>
      </c>
      <c r="O1430" s="24">
        <v>0.48</v>
      </c>
      <c r="P1430" s="24">
        <v>0.48</v>
      </c>
      <c r="Q1430" s="24">
        <v>0</v>
      </c>
      <c r="R1430" s="26" t="s">
        <v>44</v>
      </c>
    </row>
    <row r="1431" spans="1:18" ht="127.5">
      <c r="A1431" s="91">
        <f t="shared" si="287"/>
        <v>1229</v>
      </c>
      <c r="B1431" s="64" t="s">
        <v>2079</v>
      </c>
      <c r="C1431" s="21" t="s">
        <v>2077</v>
      </c>
      <c r="D1431" s="21" t="s">
        <v>2080</v>
      </c>
      <c r="E1431" s="21" t="s">
        <v>43</v>
      </c>
      <c r="F1431" s="21">
        <v>60</v>
      </c>
      <c r="G1431" s="206"/>
      <c r="H1431" s="24"/>
      <c r="I1431" s="206"/>
      <c r="J1431" s="206"/>
      <c r="K1431" s="206"/>
      <c r="L1431" s="206"/>
      <c r="M1431" s="206"/>
      <c r="N1431" s="24">
        <v>0.27</v>
      </c>
      <c r="O1431" s="24">
        <v>0.27</v>
      </c>
      <c r="P1431" s="24">
        <v>0.27</v>
      </c>
      <c r="Q1431" s="24">
        <v>0</v>
      </c>
      <c r="R1431" s="26" t="s">
        <v>44</v>
      </c>
    </row>
    <row r="1432" spans="1:18" ht="89.25">
      <c r="A1432" s="91">
        <f t="shared" si="287"/>
        <v>1230</v>
      </c>
      <c r="B1432" s="64" t="s">
        <v>2081</v>
      </c>
      <c r="C1432" s="21" t="s">
        <v>2077</v>
      </c>
      <c r="D1432" s="21" t="s">
        <v>2082</v>
      </c>
      <c r="E1432" s="21" t="s">
        <v>43</v>
      </c>
      <c r="F1432" s="21">
        <v>60</v>
      </c>
      <c r="G1432" s="206"/>
      <c r="H1432" s="24"/>
      <c r="I1432" s="206"/>
      <c r="J1432" s="206"/>
      <c r="K1432" s="206"/>
      <c r="L1432" s="206"/>
      <c r="M1432" s="206"/>
      <c r="N1432" s="24">
        <v>0.3</v>
      </c>
      <c r="O1432" s="24">
        <v>0.3</v>
      </c>
      <c r="P1432" s="24">
        <v>0.3</v>
      </c>
      <c r="Q1432" s="24">
        <v>0</v>
      </c>
      <c r="R1432" s="26" t="s">
        <v>44</v>
      </c>
    </row>
    <row r="1433" spans="1:18" ht="229.5">
      <c r="A1433" s="91">
        <f t="shared" si="287"/>
        <v>1231</v>
      </c>
      <c r="B1433" s="64" t="s">
        <v>2083</v>
      </c>
      <c r="C1433" s="21" t="s">
        <v>2084</v>
      </c>
      <c r="D1433" s="21" t="s">
        <v>2085</v>
      </c>
      <c r="E1433" s="21" t="s">
        <v>43</v>
      </c>
      <c r="F1433" s="21">
        <v>60</v>
      </c>
      <c r="G1433" s="206"/>
      <c r="H1433" s="24"/>
      <c r="I1433" s="206"/>
      <c r="J1433" s="206"/>
      <c r="K1433" s="206"/>
      <c r="L1433" s="206"/>
      <c r="M1433" s="206"/>
      <c r="N1433" s="24">
        <v>0.24</v>
      </c>
      <c r="O1433" s="24">
        <v>0.24</v>
      </c>
      <c r="P1433" s="24">
        <v>0.24</v>
      </c>
      <c r="Q1433" s="24">
        <v>0</v>
      </c>
      <c r="R1433" s="26" t="s">
        <v>44</v>
      </c>
    </row>
    <row r="1434" spans="1:18" ht="63.75">
      <c r="A1434" s="91">
        <f t="shared" si="287"/>
        <v>1232</v>
      </c>
      <c r="B1434" s="64" t="s">
        <v>2086</v>
      </c>
      <c r="C1434" s="133" t="s">
        <v>2084</v>
      </c>
      <c r="D1434" s="21" t="s">
        <v>2087</v>
      </c>
      <c r="E1434" s="133" t="s">
        <v>43</v>
      </c>
      <c r="F1434" s="21">
        <v>60</v>
      </c>
      <c r="G1434" s="248"/>
      <c r="H1434" s="24"/>
      <c r="I1434" s="248"/>
      <c r="J1434" s="206"/>
      <c r="K1434" s="248"/>
      <c r="L1434" s="206"/>
      <c r="M1434" s="248"/>
      <c r="N1434" s="24">
        <v>0.26</v>
      </c>
      <c r="O1434" s="2">
        <v>0.26</v>
      </c>
      <c r="P1434" s="24">
        <v>0.26</v>
      </c>
      <c r="Q1434" s="2">
        <v>7.7</v>
      </c>
      <c r="R1434" s="26" t="s">
        <v>44</v>
      </c>
    </row>
    <row r="1435" spans="1:18" ht="89.25">
      <c r="A1435" s="91">
        <f t="shared" si="287"/>
        <v>1233</v>
      </c>
      <c r="B1435" s="64" t="s">
        <v>2088</v>
      </c>
      <c r="C1435" s="21" t="s">
        <v>2084</v>
      </c>
      <c r="D1435" s="21" t="s">
        <v>1267</v>
      </c>
      <c r="E1435" s="21" t="s">
        <v>43</v>
      </c>
      <c r="F1435" s="21">
        <v>60</v>
      </c>
      <c r="G1435" s="206"/>
      <c r="H1435" s="24"/>
      <c r="I1435" s="206"/>
      <c r="J1435" s="206"/>
      <c r="K1435" s="206"/>
      <c r="L1435" s="206"/>
      <c r="M1435" s="206"/>
      <c r="N1435" s="24">
        <v>7.0000000000000007E-2</v>
      </c>
      <c r="O1435" s="24">
        <v>7.0000000000000007E-2</v>
      </c>
      <c r="P1435" s="24">
        <v>7.0000000000000007E-2</v>
      </c>
      <c r="Q1435" s="24">
        <v>0</v>
      </c>
      <c r="R1435" s="26" t="s">
        <v>44</v>
      </c>
    </row>
    <row r="1436" spans="1:18" ht="204">
      <c r="A1436" s="91">
        <f t="shared" si="287"/>
        <v>1234</v>
      </c>
      <c r="B1436" s="91" t="s">
        <v>2089</v>
      </c>
      <c r="C1436" s="91" t="s">
        <v>2090</v>
      </c>
      <c r="D1436" s="91" t="s">
        <v>730</v>
      </c>
      <c r="E1436" s="21" t="s">
        <v>43</v>
      </c>
      <c r="F1436" s="21">
        <v>60</v>
      </c>
      <c r="G1436" s="85"/>
      <c r="H1436" s="24"/>
      <c r="I1436" s="206"/>
      <c r="J1436" s="206"/>
      <c r="K1436" s="206"/>
      <c r="L1436" s="206"/>
      <c r="M1436" s="206"/>
      <c r="N1436" s="24">
        <v>0.69</v>
      </c>
      <c r="O1436" s="24">
        <v>0.69</v>
      </c>
      <c r="P1436" s="24">
        <v>0.69</v>
      </c>
      <c r="Q1436" s="85">
        <v>100</v>
      </c>
      <c r="R1436" s="26" t="s">
        <v>44</v>
      </c>
    </row>
    <row r="1437" spans="1:18" ht="127.5">
      <c r="A1437" s="91">
        <f t="shared" si="287"/>
        <v>1235</v>
      </c>
      <c r="B1437" s="91" t="s">
        <v>2091</v>
      </c>
      <c r="C1437" s="91" t="s">
        <v>2090</v>
      </c>
      <c r="D1437" s="91" t="s">
        <v>2057</v>
      </c>
      <c r="E1437" s="21" t="s">
        <v>43</v>
      </c>
      <c r="F1437" s="21">
        <v>60</v>
      </c>
      <c r="G1437" s="85"/>
      <c r="H1437" s="24"/>
      <c r="I1437" s="206"/>
      <c r="J1437" s="206"/>
      <c r="K1437" s="206"/>
      <c r="L1437" s="206"/>
      <c r="M1437" s="206"/>
      <c r="N1437" s="24">
        <v>0.1</v>
      </c>
      <c r="O1437" s="24">
        <v>0.1</v>
      </c>
      <c r="P1437" s="24">
        <v>0.1</v>
      </c>
      <c r="Q1437" s="85">
        <v>100</v>
      </c>
      <c r="R1437" s="26" t="s">
        <v>44</v>
      </c>
    </row>
    <row r="1438" spans="1:18" ht="89.25">
      <c r="A1438" s="91">
        <f t="shared" si="287"/>
        <v>1236</v>
      </c>
      <c r="B1438" s="91" t="s">
        <v>2092</v>
      </c>
      <c r="C1438" s="91" t="s">
        <v>2090</v>
      </c>
      <c r="D1438" s="91" t="s">
        <v>1570</v>
      </c>
      <c r="E1438" s="21" t="s">
        <v>43</v>
      </c>
      <c r="F1438" s="21">
        <v>60</v>
      </c>
      <c r="G1438" s="85"/>
      <c r="H1438" s="24"/>
      <c r="I1438" s="206"/>
      <c r="J1438" s="206"/>
      <c r="K1438" s="206"/>
      <c r="L1438" s="206"/>
      <c r="M1438" s="206"/>
      <c r="N1438" s="24">
        <v>0.25</v>
      </c>
      <c r="O1438" s="24">
        <v>0.25</v>
      </c>
      <c r="P1438" s="24">
        <v>0.25</v>
      </c>
      <c r="Q1438" s="85">
        <v>100</v>
      </c>
      <c r="R1438" s="26" t="s">
        <v>44</v>
      </c>
    </row>
    <row r="1439" spans="1:18" ht="89.25">
      <c r="A1439" s="91">
        <f t="shared" si="287"/>
        <v>1237</v>
      </c>
      <c r="B1439" s="91" t="s">
        <v>2093</v>
      </c>
      <c r="C1439" s="91" t="s">
        <v>2090</v>
      </c>
      <c r="D1439" s="91" t="s">
        <v>1572</v>
      </c>
      <c r="E1439" s="21" t="s">
        <v>43</v>
      </c>
      <c r="F1439" s="21">
        <v>60</v>
      </c>
      <c r="G1439" s="85"/>
      <c r="H1439" s="24"/>
      <c r="I1439" s="206"/>
      <c r="J1439" s="206"/>
      <c r="K1439" s="206"/>
      <c r="L1439" s="206"/>
      <c r="M1439" s="206"/>
      <c r="N1439" s="24">
        <v>0.59</v>
      </c>
      <c r="O1439" s="24">
        <v>0.59</v>
      </c>
      <c r="P1439" s="24">
        <v>0.59</v>
      </c>
      <c r="Q1439" s="85">
        <v>100</v>
      </c>
      <c r="R1439" s="26" t="s">
        <v>44</v>
      </c>
    </row>
    <row r="1440" spans="1:18" ht="127.5">
      <c r="A1440" s="91">
        <f t="shared" si="287"/>
        <v>1238</v>
      </c>
      <c r="B1440" s="91" t="s">
        <v>2094</v>
      </c>
      <c r="C1440" s="91" t="s">
        <v>2090</v>
      </c>
      <c r="D1440" s="91" t="s">
        <v>2095</v>
      </c>
      <c r="E1440" s="21" t="s">
        <v>43</v>
      </c>
      <c r="F1440" s="21">
        <v>60</v>
      </c>
      <c r="G1440" s="85"/>
      <c r="H1440" s="24"/>
      <c r="I1440" s="206"/>
      <c r="J1440" s="206"/>
      <c r="K1440" s="206"/>
      <c r="L1440" s="206"/>
      <c r="M1440" s="206"/>
      <c r="N1440" s="24">
        <v>0.59</v>
      </c>
      <c r="O1440" s="24">
        <v>0.59</v>
      </c>
      <c r="P1440" s="24">
        <v>0.59</v>
      </c>
      <c r="Q1440" s="85">
        <v>100</v>
      </c>
      <c r="R1440" s="26" t="s">
        <v>44</v>
      </c>
    </row>
    <row r="1441" spans="1:18" ht="127.5">
      <c r="A1441" s="91">
        <f t="shared" si="287"/>
        <v>1239</v>
      </c>
      <c r="B1441" s="91" t="s">
        <v>2096</v>
      </c>
      <c r="C1441" s="91" t="s">
        <v>2090</v>
      </c>
      <c r="D1441" s="91" t="s">
        <v>2097</v>
      </c>
      <c r="E1441" s="21" t="s">
        <v>43</v>
      </c>
      <c r="F1441" s="21">
        <v>60</v>
      </c>
      <c r="G1441" s="85"/>
      <c r="H1441" s="24"/>
      <c r="I1441" s="206"/>
      <c r="J1441" s="206"/>
      <c r="K1441" s="206"/>
      <c r="L1441" s="206"/>
      <c r="M1441" s="206"/>
      <c r="N1441" s="24">
        <v>0.49</v>
      </c>
      <c r="O1441" s="24">
        <v>0.49</v>
      </c>
      <c r="P1441" s="24">
        <v>0.49</v>
      </c>
      <c r="Q1441" s="85">
        <v>100</v>
      </c>
      <c r="R1441" s="26" t="s">
        <v>44</v>
      </c>
    </row>
    <row r="1442" spans="1:18" ht="25.5">
      <c r="A1442" s="91">
        <f t="shared" si="287"/>
        <v>1240</v>
      </c>
      <c r="B1442" s="91" t="s">
        <v>2098</v>
      </c>
      <c r="C1442" s="91" t="s">
        <v>2090</v>
      </c>
      <c r="D1442" s="91" t="s">
        <v>1510</v>
      </c>
      <c r="E1442" s="21" t="s">
        <v>43</v>
      </c>
      <c r="F1442" s="21">
        <v>60</v>
      </c>
      <c r="G1442" s="85"/>
      <c r="H1442" s="24"/>
      <c r="I1442" s="206"/>
      <c r="J1442" s="206"/>
      <c r="K1442" s="206"/>
      <c r="L1442" s="206"/>
      <c r="M1442" s="206"/>
      <c r="N1442" s="24">
        <v>0.01</v>
      </c>
      <c r="O1442" s="24">
        <v>0.01</v>
      </c>
      <c r="P1442" s="24">
        <v>0.01</v>
      </c>
      <c r="Q1442" s="85">
        <v>0</v>
      </c>
      <c r="R1442" s="26" t="s">
        <v>44</v>
      </c>
    </row>
    <row r="1443" spans="1:18" ht="38.25">
      <c r="A1443" s="91">
        <f t="shared" si="287"/>
        <v>1241</v>
      </c>
      <c r="B1443" s="91" t="s">
        <v>2099</v>
      </c>
      <c r="C1443" s="21" t="s">
        <v>2100</v>
      </c>
      <c r="D1443" s="21" t="s">
        <v>2024</v>
      </c>
      <c r="E1443" s="21" t="s">
        <v>43</v>
      </c>
      <c r="F1443" s="21">
        <v>60</v>
      </c>
      <c r="G1443" s="85"/>
      <c r="H1443" s="24"/>
      <c r="I1443" s="206"/>
      <c r="J1443" s="206"/>
      <c r="K1443" s="85">
        <v>0.16</v>
      </c>
      <c r="L1443" s="85">
        <v>0.16</v>
      </c>
      <c r="M1443" s="85">
        <v>0.16</v>
      </c>
      <c r="N1443" s="85">
        <v>0.16</v>
      </c>
      <c r="O1443" s="85">
        <v>0.16</v>
      </c>
      <c r="P1443" s="85">
        <v>0.16</v>
      </c>
      <c r="Q1443" s="85">
        <v>2.7</v>
      </c>
      <c r="R1443" s="26" t="s">
        <v>44</v>
      </c>
    </row>
    <row r="1444" spans="1:18" ht="76.5">
      <c r="A1444" s="91">
        <f t="shared" si="287"/>
        <v>1242</v>
      </c>
      <c r="B1444" s="91" t="s">
        <v>2101</v>
      </c>
      <c r="C1444" s="21" t="s">
        <v>2102</v>
      </c>
      <c r="D1444" s="91" t="s">
        <v>2103</v>
      </c>
      <c r="E1444" s="21" t="s">
        <v>61</v>
      </c>
      <c r="F1444" s="21">
        <v>60</v>
      </c>
      <c r="G1444" s="24"/>
      <c r="H1444" s="85"/>
      <c r="I1444" s="85"/>
      <c r="J1444" s="85"/>
      <c r="K1444" s="24"/>
      <c r="L1444" s="24"/>
      <c r="M1444" s="24"/>
      <c r="N1444" s="24">
        <v>0.51</v>
      </c>
      <c r="O1444" s="24">
        <v>0.51</v>
      </c>
      <c r="P1444" s="24">
        <v>0.51</v>
      </c>
      <c r="Q1444" s="24">
        <v>15</v>
      </c>
      <c r="R1444" s="26" t="s">
        <v>44</v>
      </c>
    </row>
    <row r="1445" spans="1:18" ht="153">
      <c r="A1445" s="91">
        <f t="shared" si="287"/>
        <v>1243</v>
      </c>
      <c r="B1445" s="91" t="s">
        <v>2104</v>
      </c>
      <c r="C1445" s="91" t="s">
        <v>2102</v>
      </c>
      <c r="D1445" s="91" t="s">
        <v>2057</v>
      </c>
      <c r="E1445" s="21" t="s">
        <v>43</v>
      </c>
      <c r="F1445" s="21">
        <v>60</v>
      </c>
      <c r="G1445" s="85"/>
      <c r="H1445" s="24"/>
      <c r="I1445" s="206"/>
      <c r="J1445" s="206"/>
      <c r="K1445" s="206"/>
      <c r="L1445" s="206"/>
      <c r="M1445" s="206"/>
      <c r="N1445" s="24">
        <v>0.26</v>
      </c>
      <c r="O1445" s="24">
        <v>0.26</v>
      </c>
      <c r="P1445" s="24">
        <v>0.26</v>
      </c>
      <c r="Q1445" s="85">
        <v>100</v>
      </c>
      <c r="R1445" s="26" t="s">
        <v>44</v>
      </c>
    </row>
    <row r="1446" spans="1:18" ht="25.5">
      <c r="A1446" s="91">
        <f t="shared" si="287"/>
        <v>1244</v>
      </c>
      <c r="B1446" s="91" t="s">
        <v>2105</v>
      </c>
      <c r="C1446" s="91" t="s">
        <v>2102</v>
      </c>
      <c r="D1446" s="91" t="s">
        <v>1515</v>
      </c>
      <c r="E1446" s="21" t="s">
        <v>43</v>
      </c>
      <c r="F1446" s="21">
        <v>60</v>
      </c>
      <c r="G1446" s="85"/>
      <c r="H1446" s="24"/>
      <c r="I1446" s="206"/>
      <c r="J1446" s="206"/>
      <c r="K1446" s="206"/>
      <c r="L1446" s="206"/>
      <c r="M1446" s="206"/>
      <c r="N1446" s="24">
        <v>0.02</v>
      </c>
      <c r="O1446" s="24">
        <v>0.02</v>
      </c>
      <c r="P1446" s="24">
        <v>0.02</v>
      </c>
      <c r="Q1446" s="85">
        <v>0</v>
      </c>
      <c r="R1446" s="26" t="s">
        <v>44</v>
      </c>
    </row>
    <row r="1447" spans="1:18" ht="25.5">
      <c r="A1447" s="91">
        <f t="shared" ref="A1447:A1488" si="288">A1446+1</f>
        <v>1245</v>
      </c>
      <c r="B1447" s="91" t="s">
        <v>2106</v>
      </c>
      <c r="C1447" s="91" t="s">
        <v>2107</v>
      </c>
      <c r="D1447" s="251" t="s">
        <v>1691</v>
      </c>
      <c r="E1447" s="87" t="s">
        <v>43</v>
      </c>
      <c r="F1447" s="154">
        <v>60</v>
      </c>
      <c r="G1447" s="24"/>
      <c r="H1447" s="156"/>
      <c r="I1447" s="156"/>
      <c r="J1447" s="156"/>
      <c r="K1447" s="24"/>
      <c r="L1447" s="24"/>
      <c r="M1447" s="24"/>
      <c r="N1447" s="24"/>
      <c r="O1447" s="24">
        <v>0.2</v>
      </c>
      <c r="P1447" s="24">
        <v>0.2</v>
      </c>
      <c r="Q1447" s="24">
        <v>0</v>
      </c>
      <c r="R1447" s="26" t="s">
        <v>44</v>
      </c>
    </row>
    <row r="1448" spans="1:18" ht="63.75">
      <c r="A1448" s="91">
        <f t="shared" si="288"/>
        <v>1246</v>
      </c>
      <c r="B1448" s="64" t="s">
        <v>2108</v>
      </c>
      <c r="C1448" s="21" t="s">
        <v>2109</v>
      </c>
      <c r="D1448" s="21" t="s">
        <v>2024</v>
      </c>
      <c r="E1448" s="87" t="s">
        <v>43</v>
      </c>
      <c r="F1448" s="87">
        <v>60</v>
      </c>
      <c r="G1448" s="206"/>
      <c r="H1448" s="24"/>
      <c r="I1448" s="206"/>
      <c r="J1448" s="206"/>
      <c r="K1448" s="24">
        <v>0.76</v>
      </c>
      <c r="L1448" s="24">
        <v>0.76</v>
      </c>
      <c r="M1448" s="24">
        <v>0.76</v>
      </c>
      <c r="N1448" s="24">
        <v>0.76</v>
      </c>
      <c r="O1448" s="24">
        <v>0.76</v>
      </c>
      <c r="P1448" s="24">
        <v>0.76</v>
      </c>
      <c r="Q1448" s="24">
        <v>0</v>
      </c>
      <c r="R1448" s="26" t="s">
        <v>44</v>
      </c>
    </row>
    <row r="1449" spans="1:18" ht="25.5">
      <c r="A1449" s="91">
        <f t="shared" si="288"/>
        <v>1247</v>
      </c>
      <c r="B1449" s="91" t="s">
        <v>2110</v>
      </c>
      <c r="C1449" s="91" t="s">
        <v>2111</v>
      </c>
      <c r="D1449" s="91" t="s">
        <v>1699</v>
      </c>
      <c r="E1449" s="21" t="s">
        <v>43</v>
      </c>
      <c r="F1449" s="21">
        <v>60</v>
      </c>
      <c r="G1449" s="85"/>
      <c r="H1449" s="24"/>
      <c r="I1449" s="206"/>
      <c r="J1449" s="206"/>
      <c r="K1449" s="206"/>
      <c r="L1449" s="206"/>
      <c r="M1449" s="206"/>
      <c r="N1449" s="24">
        <v>0.1</v>
      </c>
      <c r="O1449" s="24">
        <v>0.1</v>
      </c>
      <c r="P1449" s="24">
        <v>0.1</v>
      </c>
      <c r="Q1449" s="85">
        <v>100</v>
      </c>
      <c r="R1449" s="26" t="s">
        <v>44</v>
      </c>
    </row>
    <row r="1450" spans="1:18" ht="25.5">
      <c r="A1450" s="91">
        <f t="shared" si="288"/>
        <v>1248</v>
      </c>
      <c r="B1450" s="64" t="s">
        <v>2112</v>
      </c>
      <c r="C1450" s="21" t="s">
        <v>2113</v>
      </c>
      <c r="D1450" s="21" t="s">
        <v>2114</v>
      </c>
      <c r="E1450" s="21" t="s">
        <v>43</v>
      </c>
      <c r="F1450" s="21">
        <v>60</v>
      </c>
      <c r="G1450" s="85"/>
      <c r="H1450" s="24"/>
      <c r="I1450" s="206"/>
      <c r="J1450" s="206"/>
      <c r="K1450" s="206"/>
      <c r="L1450" s="206"/>
      <c r="M1450" s="206"/>
      <c r="N1450" s="85">
        <v>0.03</v>
      </c>
      <c r="O1450" s="85">
        <v>0.03</v>
      </c>
      <c r="P1450" s="85">
        <v>0.03</v>
      </c>
      <c r="Q1450" s="85">
        <v>0</v>
      </c>
      <c r="R1450" s="26" t="s">
        <v>44</v>
      </c>
    </row>
    <row r="1451" spans="1:18" ht="51">
      <c r="A1451" s="91">
        <f t="shared" si="288"/>
        <v>1249</v>
      </c>
      <c r="B1451" s="64" t="s">
        <v>2115</v>
      </c>
      <c r="C1451" s="21" t="s">
        <v>2113</v>
      </c>
      <c r="D1451" s="21" t="s">
        <v>2116</v>
      </c>
      <c r="E1451" s="21" t="s">
        <v>43</v>
      </c>
      <c r="F1451" s="21">
        <v>60</v>
      </c>
      <c r="G1451" s="85"/>
      <c r="H1451" s="24"/>
      <c r="I1451" s="206"/>
      <c r="J1451" s="206"/>
      <c r="K1451" s="206"/>
      <c r="L1451" s="206"/>
      <c r="M1451" s="206"/>
      <c r="N1451" s="85">
        <v>0.17</v>
      </c>
      <c r="O1451" s="85">
        <v>0.17</v>
      </c>
      <c r="P1451" s="85">
        <v>0.17</v>
      </c>
      <c r="Q1451" s="85">
        <v>0</v>
      </c>
      <c r="R1451" s="26" t="s">
        <v>44</v>
      </c>
    </row>
    <row r="1452" spans="1:18" ht="38.25">
      <c r="A1452" s="91">
        <f t="shared" si="288"/>
        <v>1250</v>
      </c>
      <c r="B1452" s="64" t="s">
        <v>2117</v>
      </c>
      <c r="C1452" s="21" t="s">
        <v>2113</v>
      </c>
      <c r="D1452" s="21" t="s">
        <v>2118</v>
      </c>
      <c r="E1452" s="21" t="s">
        <v>43</v>
      </c>
      <c r="F1452" s="21">
        <v>60</v>
      </c>
      <c r="G1452" s="85"/>
      <c r="H1452" s="24"/>
      <c r="I1452" s="206"/>
      <c r="J1452" s="206"/>
      <c r="K1452" s="206"/>
      <c r="L1452" s="206"/>
      <c r="M1452" s="206"/>
      <c r="N1452" s="85">
        <v>0.05</v>
      </c>
      <c r="O1452" s="85">
        <v>0.05</v>
      </c>
      <c r="P1452" s="85">
        <v>0.05</v>
      </c>
      <c r="Q1452" s="85">
        <v>0</v>
      </c>
      <c r="R1452" s="26" t="s">
        <v>44</v>
      </c>
    </row>
    <row r="1453" spans="1:18" ht="25.5">
      <c r="A1453" s="91">
        <f t="shared" si="288"/>
        <v>1251</v>
      </c>
      <c r="B1453" s="64" t="s">
        <v>2119</v>
      </c>
      <c r="C1453" s="21" t="s">
        <v>2113</v>
      </c>
      <c r="D1453" s="21" t="s">
        <v>2120</v>
      </c>
      <c r="E1453" s="21" t="s">
        <v>43</v>
      </c>
      <c r="F1453" s="21">
        <v>60</v>
      </c>
      <c r="G1453" s="85"/>
      <c r="H1453" s="24"/>
      <c r="I1453" s="206"/>
      <c r="J1453" s="206"/>
      <c r="K1453" s="206"/>
      <c r="L1453" s="206"/>
      <c r="M1453" s="206"/>
      <c r="N1453" s="85">
        <v>0.03</v>
      </c>
      <c r="O1453" s="85">
        <v>0.03</v>
      </c>
      <c r="P1453" s="85">
        <v>0.03</v>
      </c>
      <c r="Q1453" s="85">
        <v>0</v>
      </c>
      <c r="R1453" s="26" t="s">
        <v>44</v>
      </c>
    </row>
    <row r="1454" spans="1:18" ht="114.75">
      <c r="A1454" s="91">
        <f t="shared" si="288"/>
        <v>1252</v>
      </c>
      <c r="B1454" s="64" t="s">
        <v>2121</v>
      </c>
      <c r="C1454" s="21" t="s">
        <v>2122</v>
      </c>
      <c r="D1454" s="21" t="s">
        <v>2123</v>
      </c>
      <c r="E1454" s="21" t="s">
        <v>61</v>
      </c>
      <c r="F1454" s="21">
        <v>60</v>
      </c>
      <c r="G1454" s="85"/>
      <c r="H1454" s="24"/>
      <c r="I1454" s="206"/>
      <c r="J1454" s="206"/>
      <c r="K1454" s="206"/>
      <c r="L1454" s="206"/>
      <c r="M1454" s="206"/>
      <c r="N1454" s="85">
        <v>1.04</v>
      </c>
      <c r="O1454" s="85">
        <v>1.04</v>
      </c>
      <c r="P1454" s="85">
        <v>1.04</v>
      </c>
      <c r="Q1454" s="85">
        <v>0</v>
      </c>
      <c r="R1454" s="26" t="s">
        <v>44</v>
      </c>
    </row>
    <row r="1455" spans="1:18" ht="38.25">
      <c r="A1455" s="91">
        <f t="shared" si="288"/>
        <v>1253</v>
      </c>
      <c r="B1455" s="64" t="s">
        <v>2124</v>
      </c>
      <c r="C1455" s="21" t="s">
        <v>2125</v>
      </c>
      <c r="D1455" s="21" t="s">
        <v>2126</v>
      </c>
      <c r="E1455" s="21" t="s">
        <v>43</v>
      </c>
      <c r="F1455" s="21">
        <v>60</v>
      </c>
      <c r="G1455" s="85"/>
      <c r="H1455" s="24"/>
      <c r="I1455" s="206"/>
      <c r="J1455" s="206"/>
      <c r="K1455" s="206"/>
      <c r="L1455" s="206"/>
      <c r="M1455" s="206"/>
      <c r="N1455" s="85">
        <v>0.1</v>
      </c>
      <c r="O1455" s="85">
        <v>0.1</v>
      </c>
      <c r="P1455" s="85">
        <v>0.1</v>
      </c>
      <c r="Q1455" s="85">
        <v>36.53</v>
      </c>
      <c r="R1455" s="26" t="s">
        <v>44</v>
      </c>
    </row>
    <row r="1456" spans="1:18" ht="38.25">
      <c r="A1456" s="91">
        <f t="shared" si="288"/>
        <v>1254</v>
      </c>
      <c r="B1456" s="64" t="s">
        <v>2127</v>
      </c>
      <c r="C1456" s="21" t="s">
        <v>2125</v>
      </c>
      <c r="D1456" s="21" t="s">
        <v>2128</v>
      </c>
      <c r="E1456" s="21" t="s">
        <v>43</v>
      </c>
      <c r="F1456" s="21">
        <v>60</v>
      </c>
      <c r="G1456" s="85"/>
      <c r="H1456" s="24"/>
      <c r="I1456" s="206"/>
      <c r="J1456" s="206"/>
      <c r="K1456" s="206"/>
      <c r="L1456" s="206"/>
      <c r="M1456" s="206"/>
      <c r="N1456" s="85">
        <v>0.47</v>
      </c>
      <c r="O1456" s="85">
        <v>0.47</v>
      </c>
      <c r="P1456" s="85">
        <v>0.47</v>
      </c>
      <c r="Q1456" s="85">
        <v>0</v>
      </c>
      <c r="R1456" s="26" t="s">
        <v>44</v>
      </c>
    </row>
    <row r="1457" spans="1:18" ht="25.5">
      <c r="A1457" s="91">
        <f t="shared" si="288"/>
        <v>1255</v>
      </c>
      <c r="B1457" s="64" t="s">
        <v>2129</v>
      </c>
      <c r="C1457" s="21" t="s">
        <v>2125</v>
      </c>
      <c r="D1457" s="21" t="s">
        <v>2130</v>
      </c>
      <c r="E1457" s="21" t="s">
        <v>43</v>
      </c>
      <c r="F1457" s="21">
        <v>60</v>
      </c>
      <c r="G1457" s="85"/>
      <c r="H1457" s="24"/>
      <c r="I1457" s="206"/>
      <c r="J1457" s="206"/>
      <c r="K1457" s="206"/>
      <c r="L1457" s="206"/>
      <c r="M1457" s="206"/>
      <c r="N1457" s="85">
        <v>0.02</v>
      </c>
      <c r="O1457" s="85">
        <v>0.02</v>
      </c>
      <c r="P1457" s="85">
        <v>0.02</v>
      </c>
      <c r="Q1457" s="85">
        <v>0</v>
      </c>
      <c r="R1457" s="26" t="s">
        <v>44</v>
      </c>
    </row>
    <row r="1458" spans="1:18" ht="25.5">
      <c r="A1458" s="91">
        <f t="shared" si="288"/>
        <v>1256</v>
      </c>
      <c r="B1458" s="64" t="s">
        <v>2131</v>
      </c>
      <c r="C1458" s="21" t="s">
        <v>2132</v>
      </c>
      <c r="D1458" s="21" t="s">
        <v>2133</v>
      </c>
      <c r="E1458" s="21" t="s">
        <v>61</v>
      </c>
      <c r="F1458" s="21">
        <v>60</v>
      </c>
      <c r="G1458" s="206"/>
      <c r="H1458" s="24"/>
      <c r="I1458" s="206"/>
      <c r="J1458" s="206"/>
      <c r="K1458" s="206"/>
      <c r="L1458" s="206"/>
      <c r="M1458" s="206"/>
      <c r="N1458" s="85">
        <v>0.15</v>
      </c>
      <c r="O1458" s="85">
        <v>0.15</v>
      </c>
      <c r="P1458" s="85">
        <v>0.15</v>
      </c>
      <c r="Q1458" s="85">
        <v>0</v>
      </c>
      <c r="R1458" s="26" t="s">
        <v>44</v>
      </c>
    </row>
    <row r="1459" spans="1:18" ht="25.5">
      <c r="A1459" s="91">
        <f t="shared" si="288"/>
        <v>1257</v>
      </c>
      <c r="B1459" s="64" t="s">
        <v>2134</v>
      </c>
      <c r="C1459" s="21" t="s">
        <v>2132</v>
      </c>
      <c r="D1459" s="21" t="s">
        <v>2135</v>
      </c>
      <c r="E1459" s="21" t="s">
        <v>61</v>
      </c>
      <c r="F1459" s="21">
        <v>60</v>
      </c>
      <c r="G1459" s="206"/>
      <c r="H1459" s="24"/>
      <c r="I1459" s="206"/>
      <c r="J1459" s="206"/>
      <c r="K1459" s="206"/>
      <c r="L1459" s="206"/>
      <c r="M1459" s="206"/>
      <c r="N1459" s="85">
        <v>0.18</v>
      </c>
      <c r="O1459" s="85">
        <v>0.18</v>
      </c>
      <c r="P1459" s="85">
        <v>0.18</v>
      </c>
      <c r="Q1459" s="85">
        <v>0</v>
      </c>
      <c r="R1459" s="26" t="s">
        <v>44</v>
      </c>
    </row>
    <row r="1460" spans="1:18" ht="76.5">
      <c r="A1460" s="91">
        <f t="shared" si="288"/>
        <v>1258</v>
      </c>
      <c r="B1460" s="64" t="s">
        <v>2136</v>
      </c>
      <c r="C1460" s="21" t="s">
        <v>2132</v>
      </c>
      <c r="D1460" s="21" t="s">
        <v>2137</v>
      </c>
      <c r="E1460" s="21" t="s">
        <v>61</v>
      </c>
      <c r="F1460" s="21">
        <v>60</v>
      </c>
      <c r="G1460" s="206"/>
      <c r="H1460" s="24"/>
      <c r="I1460" s="206"/>
      <c r="J1460" s="206"/>
      <c r="K1460" s="206"/>
      <c r="L1460" s="206"/>
      <c r="M1460" s="206"/>
      <c r="N1460" s="85">
        <v>0.33</v>
      </c>
      <c r="O1460" s="85">
        <v>0.33</v>
      </c>
      <c r="P1460" s="85">
        <v>0.33</v>
      </c>
      <c r="Q1460" s="85">
        <v>0</v>
      </c>
      <c r="R1460" s="26" t="s">
        <v>44</v>
      </c>
    </row>
    <row r="1461" spans="1:18" ht="165.75">
      <c r="A1461" s="91">
        <f t="shared" si="288"/>
        <v>1259</v>
      </c>
      <c r="B1461" s="91" t="s">
        <v>2138</v>
      </c>
      <c r="C1461" s="91" t="s">
        <v>2139</v>
      </c>
      <c r="D1461" s="91" t="s">
        <v>2140</v>
      </c>
      <c r="E1461" s="21" t="s">
        <v>43</v>
      </c>
      <c r="F1461" s="21">
        <v>60</v>
      </c>
      <c r="G1461" s="85"/>
      <c r="H1461" s="24"/>
      <c r="I1461" s="206"/>
      <c r="J1461" s="206"/>
      <c r="K1461" s="206"/>
      <c r="L1461" s="206"/>
      <c r="M1461" s="206"/>
      <c r="N1461" s="24">
        <v>0.56000000000000005</v>
      </c>
      <c r="O1461" s="24">
        <v>0.56000000000000005</v>
      </c>
      <c r="P1461" s="24">
        <v>0.56000000000000005</v>
      </c>
      <c r="Q1461" s="85">
        <v>100</v>
      </c>
      <c r="R1461" s="26" t="s">
        <v>44</v>
      </c>
    </row>
    <row r="1462" spans="1:18" ht="165.75">
      <c r="A1462" s="91">
        <f t="shared" si="288"/>
        <v>1260</v>
      </c>
      <c r="B1462" s="91" t="s">
        <v>2141</v>
      </c>
      <c r="C1462" s="91" t="s">
        <v>2139</v>
      </c>
      <c r="D1462" s="91" t="s">
        <v>1751</v>
      </c>
      <c r="E1462" s="21" t="s">
        <v>43</v>
      </c>
      <c r="F1462" s="21">
        <v>60</v>
      </c>
      <c r="G1462" s="85"/>
      <c r="H1462" s="24"/>
      <c r="I1462" s="206"/>
      <c r="J1462" s="206"/>
      <c r="K1462" s="206"/>
      <c r="L1462" s="206"/>
      <c r="M1462" s="206"/>
      <c r="N1462" s="24">
        <v>0.86</v>
      </c>
      <c r="O1462" s="24">
        <v>0.86</v>
      </c>
      <c r="P1462" s="24">
        <v>0.86</v>
      </c>
      <c r="Q1462" s="85">
        <v>100</v>
      </c>
      <c r="R1462" s="26" t="s">
        <v>44</v>
      </c>
    </row>
    <row r="1463" spans="1:18" ht="267.75">
      <c r="A1463" s="91">
        <f t="shared" si="288"/>
        <v>1261</v>
      </c>
      <c r="B1463" s="91" t="s">
        <v>2142</v>
      </c>
      <c r="C1463" s="91" t="s">
        <v>2139</v>
      </c>
      <c r="D1463" s="91" t="s">
        <v>729</v>
      </c>
      <c r="E1463" s="21" t="s">
        <v>43</v>
      </c>
      <c r="F1463" s="21">
        <v>60</v>
      </c>
      <c r="G1463" s="85"/>
      <c r="H1463" s="24"/>
      <c r="I1463" s="206"/>
      <c r="J1463" s="206"/>
      <c r="K1463" s="206"/>
      <c r="L1463" s="206"/>
      <c r="M1463" s="206"/>
      <c r="N1463" s="24">
        <v>0.2</v>
      </c>
      <c r="O1463" s="24">
        <v>0.2</v>
      </c>
      <c r="P1463" s="24">
        <v>0.2</v>
      </c>
      <c r="Q1463" s="85">
        <v>100</v>
      </c>
      <c r="R1463" s="26" t="s">
        <v>44</v>
      </c>
    </row>
    <row r="1464" spans="1:18" ht="153">
      <c r="A1464" s="91">
        <f t="shared" si="288"/>
        <v>1262</v>
      </c>
      <c r="B1464" s="252" t="s">
        <v>2143</v>
      </c>
      <c r="C1464" s="252" t="s">
        <v>2139</v>
      </c>
      <c r="D1464" s="252" t="s">
        <v>730</v>
      </c>
      <c r="E1464" s="21" t="s">
        <v>43</v>
      </c>
      <c r="F1464" s="47">
        <v>60</v>
      </c>
      <c r="G1464" s="48"/>
      <c r="H1464" s="28"/>
      <c r="I1464" s="253"/>
      <c r="J1464" s="253"/>
      <c r="K1464" s="253"/>
      <c r="L1464" s="253"/>
      <c r="M1464" s="253"/>
      <c r="N1464" s="28">
        <v>0.76</v>
      </c>
      <c r="O1464" s="28">
        <v>0.76</v>
      </c>
      <c r="P1464" s="28">
        <v>0.76</v>
      </c>
      <c r="Q1464" s="48">
        <v>100</v>
      </c>
      <c r="R1464" s="26" t="s">
        <v>44</v>
      </c>
    </row>
    <row r="1465" spans="1:18" ht="25.5">
      <c r="A1465" s="91">
        <f t="shared" si="288"/>
        <v>1263</v>
      </c>
      <c r="B1465" s="111" t="s">
        <v>2144</v>
      </c>
      <c r="C1465" s="111" t="s">
        <v>2145</v>
      </c>
      <c r="D1465" s="38" t="s">
        <v>2146</v>
      </c>
      <c r="E1465" s="145" t="s">
        <v>43</v>
      </c>
      <c r="F1465" s="216">
        <v>20</v>
      </c>
      <c r="G1465" s="254">
        <v>0.09</v>
      </c>
      <c r="H1465" s="254">
        <v>0.09</v>
      </c>
      <c r="I1465" s="254">
        <v>0.09</v>
      </c>
      <c r="J1465" s="254">
        <v>0.09</v>
      </c>
      <c r="K1465" s="254">
        <v>0.09</v>
      </c>
      <c r="L1465" s="254">
        <v>0.09</v>
      </c>
      <c r="M1465" s="254">
        <v>0.09</v>
      </c>
      <c r="N1465" s="254">
        <v>0.09</v>
      </c>
      <c r="O1465" s="254">
        <v>0.09</v>
      </c>
      <c r="P1465" s="254">
        <v>0.09</v>
      </c>
      <c r="Q1465" s="119">
        <v>100</v>
      </c>
      <c r="R1465" s="26" t="s">
        <v>44</v>
      </c>
    </row>
    <row r="1466" spans="1:18" ht="25.5">
      <c r="A1466" s="91">
        <f t="shared" si="288"/>
        <v>1264</v>
      </c>
      <c r="B1466" s="111" t="s">
        <v>2147</v>
      </c>
      <c r="C1466" s="111" t="s">
        <v>2145</v>
      </c>
      <c r="D1466" s="111" t="s">
        <v>1570</v>
      </c>
      <c r="E1466" s="111" t="s">
        <v>43</v>
      </c>
      <c r="F1466" s="216">
        <v>20</v>
      </c>
      <c r="G1466" s="255">
        <v>0.78</v>
      </c>
      <c r="H1466" s="254">
        <v>0.78</v>
      </c>
      <c r="I1466" s="255">
        <v>0.78</v>
      </c>
      <c r="J1466" s="254">
        <v>0.78</v>
      </c>
      <c r="K1466" s="255">
        <v>0.78</v>
      </c>
      <c r="L1466" s="254">
        <v>0.78</v>
      </c>
      <c r="M1466" s="255">
        <v>0.78</v>
      </c>
      <c r="N1466" s="254">
        <v>0.78</v>
      </c>
      <c r="O1466" s="255">
        <v>0.78</v>
      </c>
      <c r="P1466" s="254">
        <v>0.78</v>
      </c>
      <c r="Q1466" s="119">
        <v>100</v>
      </c>
      <c r="R1466" s="26" t="s">
        <v>44</v>
      </c>
    </row>
    <row r="1467" spans="1:18" ht="25.5">
      <c r="A1467" s="91">
        <f t="shared" si="288"/>
        <v>1265</v>
      </c>
      <c r="B1467" s="111" t="s">
        <v>2148</v>
      </c>
      <c r="C1467" s="111" t="s">
        <v>2145</v>
      </c>
      <c r="D1467" s="111" t="s">
        <v>1572</v>
      </c>
      <c r="E1467" s="111" t="s">
        <v>43</v>
      </c>
      <c r="F1467" s="216">
        <v>20</v>
      </c>
      <c r="G1467" s="254">
        <v>0.35</v>
      </c>
      <c r="H1467" s="255">
        <v>0.35</v>
      </c>
      <c r="I1467" s="254">
        <v>0.35</v>
      </c>
      <c r="J1467" s="255">
        <v>0.35</v>
      </c>
      <c r="K1467" s="254">
        <v>0.35</v>
      </c>
      <c r="L1467" s="255">
        <v>0.35</v>
      </c>
      <c r="M1467" s="254">
        <v>0.35</v>
      </c>
      <c r="N1467" s="255">
        <v>0.35</v>
      </c>
      <c r="O1467" s="254">
        <v>0.35</v>
      </c>
      <c r="P1467" s="255">
        <v>0.35</v>
      </c>
      <c r="Q1467" s="119">
        <v>100</v>
      </c>
      <c r="R1467" s="26" t="s">
        <v>44</v>
      </c>
    </row>
    <row r="1468" spans="1:18" ht="25.5">
      <c r="A1468" s="91">
        <f t="shared" si="288"/>
        <v>1266</v>
      </c>
      <c r="B1468" s="111" t="s">
        <v>2149</v>
      </c>
      <c r="C1468" s="111" t="s">
        <v>2145</v>
      </c>
      <c r="D1468" s="111" t="s">
        <v>2150</v>
      </c>
      <c r="E1468" s="111" t="s">
        <v>43</v>
      </c>
      <c r="F1468" s="216">
        <v>20</v>
      </c>
      <c r="G1468" s="255">
        <v>2.2999999999999998</v>
      </c>
      <c r="H1468" s="254">
        <v>2.2999999999999998</v>
      </c>
      <c r="I1468" s="255">
        <v>2.2999999999999998</v>
      </c>
      <c r="J1468" s="254">
        <v>2.2999999999999998</v>
      </c>
      <c r="K1468" s="255">
        <v>2.2999999999999998</v>
      </c>
      <c r="L1468" s="254">
        <v>2.2999999999999998</v>
      </c>
      <c r="M1468" s="255">
        <v>2.2999999999999998</v>
      </c>
      <c r="N1468" s="254">
        <v>2.2999999999999998</v>
      </c>
      <c r="O1468" s="255">
        <v>2.2999999999999998</v>
      </c>
      <c r="P1468" s="254">
        <v>2.2999999999999998</v>
      </c>
      <c r="Q1468" s="119">
        <v>100</v>
      </c>
      <c r="R1468" s="26" t="s">
        <v>44</v>
      </c>
    </row>
    <row r="1469" spans="1:18" ht="25.5">
      <c r="A1469" s="91">
        <f t="shared" si="288"/>
        <v>1267</v>
      </c>
      <c r="B1469" s="111" t="s">
        <v>2151</v>
      </c>
      <c r="C1469" s="111" t="s">
        <v>2145</v>
      </c>
      <c r="D1469" s="111" t="s">
        <v>2152</v>
      </c>
      <c r="E1469" s="111" t="s">
        <v>43</v>
      </c>
      <c r="F1469" s="216">
        <v>20</v>
      </c>
      <c r="G1469" s="254">
        <v>1.27</v>
      </c>
      <c r="H1469" s="255">
        <v>1.27</v>
      </c>
      <c r="I1469" s="254">
        <v>1.27</v>
      </c>
      <c r="J1469" s="255">
        <v>1.27</v>
      </c>
      <c r="K1469" s="254">
        <v>1.27</v>
      </c>
      <c r="L1469" s="255">
        <v>1.27</v>
      </c>
      <c r="M1469" s="254">
        <v>1.27</v>
      </c>
      <c r="N1469" s="255">
        <v>1.27</v>
      </c>
      <c r="O1469" s="254">
        <v>1.27</v>
      </c>
      <c r="P1469" s="255">
        <v>1.27</v>
      </c>
      <c r="Q1469" s="119">
        <v>100</v>
      </c>
      <c r="R1469" s="26" t="s">
        <v>44</v>
      </c>
    </row>
    <row r="1470" spans="1:18" ht="25.5">
      <c r="A1470" s="91">
        <f t="shared" si="288"/>
        <v>1268</v>
      </c>
      <c r="B1470" s="111" t="s">
        <v>2153</v>
      </c>
      <c r="C1470" s="111" t="s">
        <v>1982</v>
      </c>
      <c r="D1470" s="111" t="s">
        <v>2057</v>
      </c>
      <c r="E1470" s="111" t="s">
        <v>43</v>
      </c>
      <c r="F1470" s="216">
        <v>20</v>
      </c>
      <c r="G1470" s="255"/>
      <c r="H1470" s="254">
        <v>1.1000000000000001</v>
      </c>
      <c r="I1470" s="255">
        <v>1.1000000000000001</v>
      </c>
      <c r="J1470" s="254">
        <v>1.1000000000000001</v>
      </c>
      <c r="K1470" s="255">
        <v>1.1000000000000001</v>
      </c>
      <c r="L1470" s="254">
        <v>1.1000000000000001</v>
      </c>
      <c r="M1470" s="255">
        <v>1.1000000000000001</v>
      </c>
      <c r="N1470" s="254">
        <v>1.1000000000000001</v>
      </c>
      <c r="O1470" s="255">
        <v>1.1000000000000001</v>
      </c>
      <c r="P1470" s="254">
        <v>1.1000000000000001</v>
      </c>
      <c r="Q1470" s="119">
        <v>100</v>
      </c>
      <c r="R1470" s="26" t="s">
        <v>44</v>
      </c>
    </row>
    <row r="1471" spans="1:18" ht="25.5">
      <c r="A1471" s="91">
        <f t="shared" si="288"/>
        <v>1269</v>
      </c>
      <c r="B1471" s="111" t="s">
        <v>2154</v>
      </c>
      <c r="C1471" s="111" t="s">
        <v>2145</v>
      </c>
      <c r="D1471" s="111" t="s">
        <v>1986</v>
      </c>
      <c r="E1471" s="111" t="s">
        <v>43</v>
      </c>
      <c r="F1471" s="216">
        <v>20</v>
      </c>
      <c r="G1471" s="254"/>
      <c r="H1471" s="255">
        <v>0.17</v>
      </c>
      <c r="I1471" s="254">
        <v>0.17</v>
      </c>
      <c r="J1471" s="255">
        <v>0.17</v>
      </c>
      <c r="K1471" s="254">
        <v>0.17</v>
      </c>
      <c r="L1471" s="255">
        <v>0.17</v>
      </c>
      <c r="M1471" s="254">
        <v>0.17</v>
      </c>
      <c r="N1471" s="255">
        <v>0.17</v>
      </c>
      <c r="O1471" s="254">
        <v>0.17</v>
      </c>
      <c r="P1471" s="255">
        <v>0.17</v>
      </c>
      <c r="Q1471" s="119">
        <v>100</v>
      </c>
      <c r="R1471" s="26" t="s">
        <v>44</v>
      </c>
    </row>
    <row r="1472" spans="1:18" ht="25.5">
      <c r="A1472" s="91">
        <f t="shared" si="288"/>
        <v>1270</v>
      </c>
      <c r="B1472" s="111" t="s">
        <v>2155</v>
      </c>
      <c r="C1472" s="111" t="s">
        <v>2145</v>
      </c>
      <c r="D1472" s="111" t="s">
        <v>2057</v>
      </c>
      <c r="E1472" s="111" t="s">
        <v>43</v>
      </c>
      <c r="F1472" s="216">
        <v>20</v>
      </c>
      <c r="G1472" s="255"/>
      <c r="H1472" s="254">
        <v>0.63</v>
      </c>
      <c r="I1472" s="255">
        <v>0.63</v>
      </c>
      <c r="J1472" s="254">
        <v>0.63</v>
      </c>
      <c r="K1472" s="255">
        <v>0.63</v>
      </c>
      <c r="L1472" s="254">
        <v>0.63</v>
      </c>
      <c r="M1472" s="255">
        <v>0.63</v>
      </c>
      <c r="N1472" s="254">
        <v>0.63</v>
      </c>
      <c r="O1472" s="255">
        <v>0.63</v>
      </c>
      <c r="P1472" s="254">
        <v>0.63</v>
      </c>
      <c r="Q1472" s="119">
        <v>100</v>
      </c>
      <c r="R1472" s="26" t="s">
        <v>44</v>
      </c>
    </row>
    <row r="1473" spans="1:18" ht="25.5">
      <c r="A1473" s="91">
        <f t="shared" si="288"/>
        <v>1271</v>
      </c>
      <c r="B1473" s="111" t="s">
        <v>2156</v>
      </c>
      <c r="C1473" s="111" t="s">
        <v>2145</v>
      </c>
      <c r="D1473" s="111" t="s">
        <v>2157</v>
      </c>
      <c r="E1473" s="111" t="s">
        <v>43</v>
      </c>
      <c r="F1473" s="216">
        <v>20</v>
      </c>
      <c r="G1473" s="254"/>
      <c r="H1473" s="255">
        <v>0.71</v>
      </c>
      <c r="I1473" s="254">
        <v>0.71</v>
      </c>
      <c r="J1473" s="255">
        <v>0.71</v>
      </c>
      <c r="K1473" s="254">
        <v>0.71</v>
      </c>
      <c r="L1473" s="255">
        <v>0.71</v>
      </c>
      <c r="M1473" s="254">
        <v>0.71</v>
      </c>
      <c r="N1473" s="255">
        <v>0.71</v>
      </c>
      <c r="O1473" s="254">
        <v>0.71</v>
      </c>
      <c r="P1473" s="255">
        <v>0.71</v>
      </c>
      <c r="Q1473" s="119">
        <v>100</v>
      </c>
      <c r="R1473" s="26" t="s">
        <v>44</v>
      </c>
    </row>
    <row r="1474" spans="1:18" ht="25.5">
      <c r="A1474" s="91">
        <f t="shared" si="288"/>
        <v>1272</v>
      </c>
      <c r="B1474" s="38" t="s">
        <v>2158</v>
      </c>
      <c r="C1474" s="38" t="s">
        <v>2145</v>
      </c>
      <c r="D1474" s="38" t="s">
        <v>669</v>
      </c>
      <c r="E1474" s="38" t="s">
        <v>43</v>
      </c>
      <c r="F1474" s="216">
        <v>20</v>
      </c>
      <c r="G1474" s="107">
        <v>2.58</v>
      </c>
      <c r="H1474" s="107">
        <v>2.58</v>
      </c>
      <c r="I1474" s="107">
        <v>2.58</v>
      </c>
      <c r="J1474" s="107">
        <v>2.58</v>
      </c>
      <c r="K1474" s="107">
        <v>2.58</v>
      </c>
      <c r="L1474" s="107">
        <v>2.58</v>
      </c>
      <c r="M1474" s="107">
        <v>2.58</v>
      </c>
      <c r="N1474" s="107">
        <v>2.58</v>
      </c>
      <c r="O1474" s="107">
        <v>2.58</v>
      </c>
      <c r="P1474" s="256">
        <v>2.58</v>
      </c>
      <c r="Q1474" s="257">
        <v>0</v>
      </c>
      <c r="R1474" s="26" t="s">
        <v>44</v>
      </c>
    </row>
    <row r="1475" spans="1:18" ht="25.5">
      <c r="A1475" s="91">
        <f t="shared" si="288"/>
        <v>1273</v>
      </c>
      <c r="B1475" s="38" t="s">
        <v>2156</v>
      </c>
      <c r="C1475" s="38" t="s">
        <v>2145</v>
      </c>
      <c r="D1475" s="38" t="s">
        <v>2074</v>
      </c>
      <c r="E1475" s="38" t="s">
        <v>43</v>
      </c>
      <c r="F1475" s="216">
        <v>20</v>
      </c>
      <c r="G1475" s="107">
        <v>0.11</v>
      </c>
      <c r="H1475" s="107">
        <v>0.11</v>
      </c>
      <c r="I1475" s="107">
        <v>0.11</v>
      </c>
      <c r="J1475" s="107">
        <v>0.11</v>
      </c>
      <c r="K1475" s="107">
        <v>0.11</v>
      </c>
      <c r="L1475" s="107">
        <v>0.11</v>
      </c>
      <c r="M1475" s="107">
        <v>0.11</v>
      </c>
      <c r="N1475" s="107">
        <v>0.11</v>
      </c>
      <c r="O1475" s="107">
        <v>0.11</v>
      </c>
      <c r="P1475" s="256">
        <v>0.11</v>
      </c>
      <c r="Q1475" s="258">
        <v>0</v>
      </c>
      <c r="R1475" s="26" t="s">
        <v>44</v>
      </c>
    </row>
    <row r="1476" spans="1:18" ht="25.5">
      <c r="A1476" s="91">
        <f t="shared" si="288"/>
        <v>1274</v>
      </c>
      <c r="B1476" s="38" t="s">
        <v>2156</v>
      </c>
      <c r="C1476" s="38" t="s">
        <v>2145</v>
      </c>
      <c r="D1476" s="38" t="s">
        <v>2159</v>
      </c>
      <c r="E1476" s="38" t="s">
        <v>43</v>
      </c>
      <c r="F1476" s="216">
        <v>20</v>
      </c>
      <c r="G1476" s="107">
        <v>0.13400000000000001</v>
      </c>
      <c r="H1476" s="107">
        <v>0.13400000000000001</v>
      </c>
      <c r="I1476" s="107">
        <v>0.13400000000000001</v>
      </c>
      <c r="J1476" s="107">
        <v>0.13400000000000001</v>
      </c>
      <c r="K1476" s="107">
        <v>0.13400000000000001</v>
      </c>
      <c r="L1476" s="107">
        <v>0.13400000000000001</v>
      </c>
      <c r="M1476" s="107">
        <v>0.13400000000000001</v>
      </c>
      <c r="N1476" s="107">
        <v>0.13400000000000001</v>
      </c>
      <c r="O1476" s="107">
        <v>0.13400000000000001</v>
      </c>
      <c r="P1476" s="256">
        <v>0.13400000000000001</v>
      </c>
      <c r="Q1476" s="257">
        <v>0</v>
      </c>
      <c r="R1476" s="26" t="s">
        <v>44</v>
      </c>
    </row>
    <row r="1477" spans="1:18" ht="25.5">
      <c r="A1477" s="91">
        <f t="shared" si="288"/>
        <v>1275</v>
      </c>
      <c r="B1477" s="38" t="s">
        <v>2160</v>
      </c>
      <c r="C1477" s="38" t="s">
        <v>2145</v>
      </c>
      <c r="D1477" s="38" t="s">
        <v>2161</v>
      </c>
      <c r="E1477" s="38" t="s">
        <v>43</v>
      </c>
      <c r="F1477" s="216">
        <v>20</v>
      </c>
      <c r="G1477" s="107">
        <v>0.24</v>
      </c>
      <c r="H1477" s="107">
        <v>0.24</v>
      </c>
      <c r="I1477" s="107">
        <v>0.24</v>
      </c>
      <c r="J1477" s="107">
        <v>0.24</v>
      </c>
      <c r="K1477" s="107">
        <v>0.24</v>
      </c>
      <c r="L1477" s="107">
        <v>0.24</v>
      </c>
      <c r="M1477" s="107">
        <v>0.24</v>
      </c>
      <c r="N1477" s="107">
        <v>0.24</v>
      </c>
      <c r="O1477" s="107">
        <v>0.24</v>
      </c>
      <c r="P1477" s="256">
        <v>0.24</v>
      </c>
      <c r="Q1477" s="258">
        <v>0</v>
      </c>
      <c r="R1477" s="26" t="s">
        <v>44</v>
      </c>
    </row>
    <row r="1478" spans="1:18" ht="25.5">
      <c r="A1478" s="91">
        <f t="shared" si="288"/>
        <v>1276</v>
      </c>
      <c r="B1478" s="38" t="s">
        <v>2162</v>
      </c>
      <c r="C1478" s="38" t="s">
        <v>2145</v>
      </c>
      <c r="D1478" s="38" t="s">
        <v>307</v>
      </c>
      <c r="E1478" s="38" t="s">
        <v>43</v>
      </c>
      <c r="F1478" s="216">
        <v>20</v>
      </c>
      <c r="G1478" s="107">
        <v>0.04</v>
      </c>
      <c r="H1478" s="107">
        <v>0.04</v>
      </c>
      <c r="I1478" s="107">
        <v>0.04</v>
      </c>
      <c r="J1478" s="107">
        <v>0.04</v>
      </c>
      <c r="K1478" s="107">
        <v>0.04</v>
      </c>
      <c r="L1478" s="107">
        <v>0.04</v>
      </c>
      <c r="M1478" s="107">
        <v>0.04</v>
      </c>
      <c r="N1478" s="107">
        <v>0.04</v>
      </c>
      <c r="O1478" s="107">
        <v>0.04</v>
      </c>
      <c r="P1478" s="256">
        <v>0.04</v>
      </c>
      <c r="Q1478" s="257">
        <v>0</v>
      </c>
      <c r="R1478" s="26" t="s">
        <v>44</v>
      </c>
    </row>
    <row r="1479" spans="1:18" ht="25.5">
      <c r="A1479" s="91">
        <f t="shared" si="288"/>
        <v>1277</v>
      </c>
      <c r="B1479" s="38" t="s">
        <v>2163</v>
      </c>
      <c r="C1479" s="38" t="s">
        <v>1982</v>
      </c>
      <c r="D1479" s="38" t="s">
        <v>2164</v>
      </c>
      <c r="E1479" s="38" t="s">
        <v>43</v>
      </c>
      <c r="F1479" s="216">
        <v>20</v>
      </c>
      <c r="G1479" s="107">
        <v>0.15</v>
      </c>
      <c r="H1479" s="107">
        <v>0.15</v>
      </c>
      <c r="I1479" s="107">
        <v>0.15</v>
      </c>
      <c r="J1479" s="107">
        <v>0.15</v>
      </c>
      <c r="K1479" s="107">
        <v>0.15</v>
      </c>
      <c r="L1479" s="107">
        <v>0.15</v>
      </c>
      <c r="M1479" s="107">
        <v>0.15</v>
      </c>
      <c r="N1479" s="107">
        <v>0.15</v>
      </c>
      <c r="O1479" s="107">
        <v>0.15</v>
      </c>
      <c r="P1479" s="256">
        <v>0.15</v>
      </c>
      <c r="Q1479" s="258">
        <v>0</v>
      </c>
      <c r="R1479" s="26" t="s">
        <v>44</v>
      </c>
    </row>
    <row r="1480" spans="1:18" ht="25.5">
      <c r="A1480" s="91">
        <f t="shared" si="288"/>
        <v>1278</v>
      </c>
      <c r="B1480" s="38" t="s">
        <v>2165</v>
      </c>
      <c r="C1480" s="38" t="s">
        <v>1982</v>
      </c>
      <c r="D1480" s="38" t="s">
        <v>729</v>
      </c>
      <c r="E1480" s="38" t="s">
        <v>43</v>
      </c>
      <c r="F1480" s="216">
        <v>20</v>
      </c>
      <c r="G1480" s="107">
        <v>0.24</v>
      </c>
      <c r="H1480" s="107">
        <v>0.24</v>
      </c>
      <c r="I1480" s="107">
        <v>0.24</v>
      </c>
      <c r="J1480" s="107">
        <v>0.24</v>
      </c>
      <c r="K1480" s="107">
        <v>0.24</v>
      </c>
      <c r="L1480" s="107">
        <v>0.24</v>
      </c>
      <c r="M1480" s="107">
        <v>0.24</v>
      </c>
      <c r="N1480" s="107">
        <v>0.24</v>
      </c>
      <c r="O1480" s="107">
        <v>0.24</v>
      </c>
      <c r="P1480" s="256">
        <v>0.24</v>
      </c>
      <c r="Q1480" s="257">
        <v>0</v>
      </c>
      <c r="R1480" s="26" t="s">
        <v>44</v>
      </c>
    </row>
    <row r="1481" spans="1:18" ht="25.5">
      <c r="A1481" s="91">
        <f t="shared" si="288"/>
        <v>1279</v>
      </c>
      <c r="B1481" s="38" t="s">
        <v>2153</v>
      </c>
      <c r="C1481" s="38" t="s">
        <v>1982</v>
      </c>
      <c r="D1481" s="38" t="s">
        <v>2159</v>
      </c>
      <c r="E1481" s="38" t="s">
        <v>43</v>
      </c>
      <c r="F1481" s="216">
        <v>20</v>
      </c>
      <c r="G1481" s="107">
        <v>0.84</v>
      </c>
      <c r="H1481" s="107">
        <v>0.84</v>
      </c>
      <c r="I1481" s="107">
        <v>0.84</v>
      </c>
      <c r="J1481" s="107">
        <v>0.84</v>
      </c>
      <c r="K1481" s="107">
        <v>0.84</v>
      </c>
      <c r="L1481" s="107">
        <v>0.84</v>
      </c>
      <c r="M1481" s="107">
        <v>0.84</v>
      </c>
      <c r="N1481" s="107">
        <v>0.84</v>
      </c>
      <c r="O1481" s="107">
        <v>0.84</v>
      </c>
      <c r="P1481" s="256">
        <v>0.84</v>
      </c>
      <c r="Q1481" s="258">
        <v>0</v>
      </c>
      <c r="R1481" s="26" t="s">
        <v>44</v>
      </c>
    </row>
    <row r="1482" spans="1:18" ht="25.5">
      <c r="A1482" s="91">
        <f t="shared" si="288"/>
        <v>1280</v>
      </c>
      <c r="B1482" s="38" t="s">
        <v>2166</v>
      </c>
      <c r="C1482" s="38" t="s">
        <v>2145</v>
      </c>
      <c r="D1482" s="38" t="s">
        <v>305</v>
      </c>
      <c r="E1482" s="38" t="s">
        <v>43</v>
      </c>
      <c r="F1482" s="216">
        <v>20</v>
      </c>
      <c r="G1482" s="107">
        <v>1.98</v>
      </c>
      <c r="H1482" s="107">
        <v>1.98</v>
      </c>
      <c r="I1482" s="107">
        <v>1.98</v>
      </c>
      <c r="J1482" s="107">
        <v>1.98</v>
      </c>
      <c r="K1482" s="107">
        <v>1.98</v>
      </c>
      <c r="L1482" s="107">
        <v>1.98</v>
      </c>
      <c r="M1482" s="107">
        <v>1.98</v>
      </c>
      <c r="N1482" s="107">
        <v>1.98</v>
      </c>
      <c r="O1482" s="107">
        <v>1.98</v>
      </c>
      <c r="P1482" s="256">
        <v>1.98</v>
      </c>
      <c r="Q1482" s="257">
        <v>0</v>
      </c>
      <c r="R1482" s="26" t="s">
        <v>44</v>
      </c>
    </row>
    <row r="1483" spans="1:18" ht="25.5">
      <c r="A1483" s="91">
        <f t="shared" si="288"/>
        <v>1281</v>
      </c>
      <c r="B1483" s="38" t="s">
        <v>2167</v>
      </c>
      <c r="C1483" s="38" t="s">
        <v>2145</v>
      </c>
      <c r="D1483" s="38" t="s">
        <v>2168</v>
      </c>
      <c r="E1483" s="38" t="s">
        <v>43</v>
      </c>
      <c r="F1483" s="216">
        <v>20</v>
      </c>
      <c r="H1483" s="107">
        <v>0.06</v>
      </c>
      <c r="I1483" s="107">
        <v>0.06</v>
      </c>
      <c r="J1483" s="107">
        <v>0.06</v>
      </c>
      <c r="K1483" s="107">
        <v>0.06</v>
      </c>
      <c r="L1483" s="107">
        <v>0.06</v>
      </c>
      <c r="M1483" s="107">
        <v>0.06</v>
      </c>
      <c r="N1483" s="107">
        <v>0.06</v>
      </c>
      <c r="O1483" s="107">
        <v>0.06</v>
      </c>
      <c r="P1483" s="256">
        <v>0.06</v>
      </c>
      <c r="Q1483" s="259">
        <v>0</v>
      </c>
      <c r="R1483" s="26" t="s">
        <v>44</v>
      </c>
    </row>
    <row r="1484" spans="1:18" ht="25.5">
      <c r="A1484" s="91">
        <f t="shared" si="288"/>
        <v>1282</v>
      </c>
      <c r="B1484" s="38" t="s">
        <v>2167</v>
      </c>
      <c r="C1484" s="38" t="s">
        <v>2145</v>
      </c>
      <c r="D1484" s="38" t="s">
        <v>2169</v>
      </c>
      <c r="E1484" s="38" t="s">
        <v>43</v>
      </c>
      <c r="F1484" s="216">
        <v>20</v>
      </c>
      <c r="G1484" s="36"/>
      <c r="H1484" s="107">
        <v>0.01</v>
      </c>
      <c r="I1484" s="107">
        <v>0.01</v>
      </c>
      <c r="J1484" s="107">
        <v>0.01</v>
      </c>
      <c r="K1484" s="107">
        <v>0.01</v>
      </c>
      <c r="L1484" s="107">
        <v>0.01</v>
      </c>
      <c r="M1484" s="107">
        <v>0.01</v>
      </c>
      <c r="N1484" s="107">
        <v>0.01</v>
      </c>
      <c r="O1484" s="107">
        <v>0.01</v>
      </c>
      <c r="P1484" s="256">
        <v>0.01</v>
      </c>
      <c r="Q1484" s="257">
        <v>0</v>
      </c>
      <c r="R1484" s="26" t="s">
        <v>44</v>
      </c>
    </row>
    <row r="1485" spans="1:18" ht="25.5">
      <c r="A1485" s="91">
        <f t="shared" si="288"/>
        <v>1283</v>
      </c>
      <c r="B1485" s="38" t="s">
        <v>2170</v>
      </c>
      <c r="C1485" s="38" t="s">
        <v>2145</v>
      </c>
      <c r="D1485" s="38" t="s">
        <v>2171</v>
      </c>
      <c r="E1485" s="38" t="s">
        <v>43</v>
      </c>
      <c r="F1485" s="216">
        <v>20</v>
      </c>
      <c r="H1485" s="107">
        <v>0.02</v>
      </c>
      <c r="I1485" s="107">
        <v>0.02</v>
      </c>
      <c r="J1485" s="107">
        <v>0.02</v>
      </c>
      <c r="K1485" s="107">
        <v>0.02</v>
      </c>
      <c r="L1485" s="107">
        <v>0.02</v>
      </c>
      <c r="M1485" s="107">
        <v>0.02</v>
      </c>
      <c r="N1485" s="107">
        <v>0.02</v>
      </c>
      <c r="O1485" s="107">
        <v>0.02</v>
      </c>
      <c r="P1485" s="256">
        <v>0.02</v>
      </c>
      <c r="Q1485" s="258">
        <v>0</v>
      </c>
      <c r="R1485" s="26" t="s">
        <v>44</v>
      </c>
    </row>
    <row r="1486" spans="1:18" ht="25.5">
      <c r="A1486" s="91">
        <f t="shared" si="288"/>
        <v>1284</v>
      </c>
      <c r="B1486" s="38" t="s">
        <v>2170</v>
      </c>
      <c r="C1486" s="38" t="s">
        <v>2145</v>
      </c>
      <c r="D1486" s="38" t="s">
        <v>2172</v>
      </c>
      <c r="E1486" s="38" t="s">
        <v>43</v>
      </c>
      <c r="F1486" s="216">
        <v>20</v>
      </c>
      <c r="G1486" s="36"/>
      <c r="H1486" s="107">
        <v>0.64</v>
      </c>
      <c r="I1486" s="107">
        <v>0.64</v>
      </c>
      <c r="J1486" s="107">
        <v>0.64</v>
      </c>
      <c r="K1486" s="107">
        <v>0.64</v>
      </c>
      <c r="L1486" s="107">
        <v>0.64</v>
      </c>
      <c r="M1486" s="107">
        <v>0.64</v>
      </c>
      <c r="N1486" s="107">
        <v>0.64</v>
      </c>
      <c r="O1486" s="107">
        <v>0.64</v>
      </c>
      <c r="P1486" s="256">
        <v>0.64</v>
      </c>
      <c r="Q1486" s="257">
        <v>0</v>
      </c>
      <c r="R1486" s="26" t="s">
        <v>44</v>
      </c>
    </row>
    <row r="1487" spans="1:18" ht="25.5">
      <c r="A1487" s="91">
        <f t="shared" si="288"/>
        <v>1285</v>
      </c>
      <c r="B1487" s="38" t="s">
        <v>2163</v>
      </c>
      <c r="C1487" s="38" t="s">
        <v>1982</v>
      </c>
      <c r="D1487" s="38" t="s">
        <v>2173</v>
      </c>
      <c r="E1487" s="38" t="s">
        <v>43</v>
      </c>
      <c r="F1487" s="216">
        <v>20</v>
      </c>
      <c r="H1487" s="107">
        <v>0.02</v>
      </c>
      <c r="I1487" s="107">
        <v>0.02</v>
      </c>
      <c r="J1487" s="107">
        <v>0.02</v>
      </c>
      <c r="K1487" s="107">
        <v>0.02</v>
      </c>
      <c r="L1487" s="107">
        <v>0.02</v>
      </c>
      <c r="M1487" s="107">
        <v>0.02</v>
      </c>
      <c r="N1487" s="107">
        <v>0.02</v>
      </c>
      <c r="O1487" s="107">
        <v>0.02</v>
      </c>
      <c r="P1487" s="256">
        <v>0.02</v>
      </c>
      <c r="Q1487" s="258">
        <v>0</v>
      </c>
      <c r="R1487" s="26" t="s">
        <v>44</v>
      </c>
    </row>
    <row r="1488" spans="1:18" ht="25.5">
      <c r="A1488" s="91">
        <f t="shared" si="288"/>
        <v>1286</v>
      </c>
      <c r="B1488" s="125" t="s">
        <v>2174</v>
      </c>
      <c r="C1488" s="125" t="s">
        <v>2145</v>
      </c>
      <c r="D1488" s="125" t="s">
        <v>2095</v>
      </c>
      <c r="E1488" s="38" t="s">
        <v>43</v>
      </c>
      <c r="F1488" s="216">
        <v>20</v>
      </c>
      <c r="G1488" s="43"/>
      <c r="H1488" s="260">
        <v>2.42</v>
      </c>
      <c r="I1488" s="260">
        <v>2.42</v>
      </c>
      <c r="J1488" s="260">
        <v>2.42</v>
      </c>
      <c r="K1488" s="260">
        <v>2.42</v>
      </c>
      <c r="L1488" s="260">
        <v>2.42</v>
      </c>
      <c r="M1488" s="260">
        <v>2.42</v>
      </c>
      <c r="N1488" s="260">
        <v>2.42</v>
      </c>
      <c r="O1488" s="260">
        <v>2.42</v>
      </c>
      <c r="P1488" s="261">
        <v>2.42</v>
      </c>
      <c r="Q1488" s="257">
        <v>0</v>
      </c>
      <c r="R1488" s="26" t="s">
        <v>44</v>
      </c>
    </row>
    <row r="1489" spans="1:18" ht="25.5">
      <c r="A1489" s="314" t="s">
        <v>2175</v>
      </c>
      <c r="B1489" s="315"/>
      <c r="C1489" s="315"/>
      <c r="D1489" s="315"/>
      <c r="E1489" s="316"/>
      <c r="F1489" s="51" t="s">
        <v>1188</v>
      </c>
      <c r="G1489" s="25">
        <f t="shared" ref="G1489:P1489" si="289">SUMIF($F$1382:$F$1488,"&lt;=5",G$1382:G$1488)</f>
        <v>0</v>
      </c>
      <c r="H1489" s="25">
        <f t="shared" si="289"/>
        <v>0</v>
      </c>
      <c r="I1489" s="25">
        <f t="shared" si="289"/>
        <v>0</v>
      </c>
      <c r="J1489" s="25">
        <f t="shared" si="289"/>
        <v>0</v>
      </c>
      <c r="K1489" s="25">
        <f t="shared" si="289"/>
        <v>0</v>
      </c>
      <c r="L1489" s="25">
        <f t="shared" si="289"/>
        <v>0</v>
      </c>
      <c r="M1489" s="25">
        <f t="shared" si="289"/>
        <v>0</v>
      </c>
      <c r="N1489" s="25">
        <f t="shared" si="289"/>
        <v>0</v>
      </c>
      <c r="O1489" s="25">
        <f t="shared" si="289"/>
        <v>0</v>
      </c>
      <c r="P1489" s="25">
        <f t="shared" si="289"/>
        <v>0</v>
      </c>
      <c r="Q1489" s="25">
        <v>0</v>
      </c>
      <c r="R1489" s="232"/>
    </row>
    <row r="1490" spans="1:18">
      <c r="A1490" s="317"/>
      <c r="B1490" s="317"/>
      <c r="C1490" s="317"/>
      <c r="D1490" s="317"/>
      <c r="E1490" s="317"/>
      <c r="F1490" s="51" t="s">
        <v>180</v>
      </c>
      <c r="G1490" s="206">
        <f t="shared" ref="G1490:G1491" si="290">SUMIFS(G$1382:G$1488,$E$1382:$E$1488,$F1490,$F$1382:$F$1488,"&lt;=5")</f>
        <v>0</v>
      </c>
      <c r="H1490" s="206">
        <f t="shared" ref="H1490:H1491" si="291">SUMIFS(H$1382:H$1488,$E$1382:$E$1488,$F1490,$F$1382:$F$1488,"&lt;=5")</f>
        <v>0</v>
      </c>
      <c r="I1490" s="206">
        <f t="shared" ref="I1490:I1491" si="292">SUMIFS(I$1382:I$1488,$E$1382:$E$1488,$F1490,$F$1382:$F$1488,"&lt;=5")</f>
        <v>0</v>
      </c>
      <c r="J1490" s="206">
        <f t="shared" ref="J1490:J1491" si="293">SUMIFS(J$1382:J$1488,$E$1382:$E$1488,$F1490,$F$1382:$F$1488,"&lt;=5")</f>
        <v>0</v>
      </c>
      <c r="K1490" s="206">
        <f t="shared" ref="K1490:K1491" si="294">SUMIFS(K$1382:K$1488,$E$1382:$E$1488,$F1490,$F$1382:$F$1488,"&lt;=5")</f>
        <v>0</v>
      </c>
      <c r="L1490" s="206">
        <f t="shared" ref="L1490:L1491" si="295">SUMIFS(L$1382:L$1488,$E$1382:$E$1488,$F1490,$F$1382:$F$1488,"&lt;=5")</f>
        <v>0</v>
      </c>
      <c r="M1490" s="206">
        <f t="shared" ref="M1490:M1491" si="296">SUMIFS(M$1382:M$1488,$E$1382:$E$1488,$F1490,$F$1382:$F$1488,"&lt;=5")</f>
        <v>0</v>
      </c>
      <c r="N1490" s="206">
        <f t="shared" ref="N1490:N1491" si="297">SUMIFS(N$1382:N$1488,$E$1382:$E$1488,$F1490,$F$1382:$F$1488,"&lt;=5")</f>
        <v>0</v>
      </c>
      <c r="O1490" s="206">
        <f t="shared" ref="O1490:O1491" si="298">SUMIFS(O$1382:O$1488,$E$1382:$E$1488,$F1490,$F$1382:$F$1488,"&lt;=5")</f>
        <v>0</v>
      </c>
      <c r="P1490" s="206">
        <f t="shared" ref="P1490:P1491" si="299">SUMIFS(P$1382:P$1488,$E$1382:$E$1488,$F1490,$F$1382:$F$1488,"&lt;=5")</f>
        <v>0</v>
      </c>
      <c r="Q1490" s="206"/>
      <c r="R1490" s="232"/>
    </row>
    <row r="1491" spans="1:18">
      <c r="A1491" s="317"/>
      <c r="B1491" s="317"/>
      <c r="C1491" s="317"/>
      <c r="D1491" s="317"/>
      <c r="E1491" s="317"/>
      <c r="F1491" s="51" t="s">
        <v>43</v>
      </c>
      <c r="G1491" s="206">
        <f t="shared" si="290"/>
        <v>0</v>
      </c>
      <c r="H1491" s="206">
        <f t="shared" si="291"/>
        <v>0</v>
      </c>
      <c r="I1491" s="206">
        <f t="shared" si="292"/>
        <v>0</v>
      </c>
      <c r="J1491" s="206">
        <f t="shared" si="293"/>
        <v>0</v>
      </c>
      <c r="K1491" s="206">
        <f t="shared" si="294"/>
        <v>0</v>
      </c>
      <c r="L1491" s="206">
        <f t="shared" si="295"/>
        <v>0</v>
      </c>
      <c r="M1491" s="206">
        <f t="shared" si="296"/>
        <v>0</v>
      </c>
      <c r="N1491" s="206">
        <f t="shared" si="297"/>
        <v>0</v>
      </c>
      <c r="O1491" s="206">
        <f t="shared" si="298"/>
        <v>0</v>
      </c>
      <c r="P1491" s="206">
        <f t="shared" si="299"/>
        <v>0</v>
      </c>
      <c r="Q1491" s="206"/>
      <c r="R1491" s="232"/>
    </row>
    <row r="1492" spans="1:18" ht="25.5">
      <c r="A1492" s="317"/>
      <c r="B1492" s="317"/>
      <c r="C1492" s="317"/>
      <c r="D1492" s="317"/>
      <c r="E1492" s="317"/>
      <c r="F1492" s="51" t="s">
        <v>1189</v>
      </c>
      <c r="G1492" s="25">
        <f t="shared" ref="G1492:P1492" si="300">SUMIF($F$1382:$F$1488,"&lt;=20",G$1382:G$1488)</f>
        <v>11.104000000000001</v>
      </c>
      <c r="H1492" s="25">
        <f t="shared" si="300"/>
        <v>16.884</v>
      </c>
      <c r="I1492" s="25">
        <f t="shared" si="300"/>
        <v>16.884</v>
      </c>
      <c r="J1492" s="25">
        <f t="shared" si="300"/>
        <v>16.884</v>
      </c>
      <c r="K1492" s="25">
        <f t="shared" si="300"/>
        <v>31.453999999999994</v>
      </c>
      <c r="L1492" s="25">
        <f t="shared" si="300"/>
        <v>31.453999999999994</v>
      </c>
      <c r="M1492" s="25">
        <f t="shared" si="300"/>
        <v>31.453999999999994</v>
      </c>
      <c r="N1492" s="25">
        <f t="shared" si="300"/>
        <v>32.164000000000001</v>
      </c>
      <c r="O1492" s="25">
        <f t="shared" si="300"/>
        <v>32.164000000000001</v>
      </c>
      <c r="P1492" s="25">
        <f t="shared" si="300"/>
        <v>32.164000000000001</v>
      </c>
      <c r="Q1492" s="206">
        <v>29.19</v>
      </c>
      <c r="R1492" s="232"/>
    </row>
    <row r="1493" spans="1:18">
      <c r="A1493" s="317"/>
      <c r="B1493" s="317"/>
      <c r="C1493" s="317"/>
      <c r="D1493" s="317"/>
      <c r="E1493" s="317"/>
      <c r="F1493" s="51" t="s">
        <v>180</v>
      </c>
      <c r="G1493" s="206">
        <f t="shared" ref="G1493:G1494" si="301">SUMIFS(G$1382:G$1488,$E$1382:$E$1488,$F1493,$F$1382:$F$1488,"&lt;=20")</f>
        <v>0</v>
      </c>
      <c r="H1493" s="206">
        <f t="shared" ref="H1493:H1494" si="302">SUMIFS(H$1382:H$1488,$E$1382:$E$1488,$F1493,$F$1382:$F$1488,"&lt;=20")</f>
        <v>0</v>
      </c>
      <c r="I1493" s="206">
        <f t="shared" ref="I1493:I1494" si="303">SUMIFS(I$1382:I$1488,$E$1382:$E$1488,$F1493,$F$1382:$F$1488,"&lt;=20")</f>
        <v>0</v>
      </c>
      <c r="J1493" s="206">
        <f t="shared" ref="J1493:J1494" si="304">SUMIFS(J$1382:J$1488,$E$1382:$E$1488,$F1493,$F$1382:$F$1488,"&lt;=20")</f>
        <v>0</v>
      </c>
      <c r="K1493" s="206">
        <f t="shared" ref="K1493:K1494" si="305">SUMIFS(K$1382:K$1488,$E$1382:$E$1488,$F1493,$F$1382:$F$1488,"&lt;=20")</f>
        <v>0</v>
      </c>
      <c r="L1493" s="206">
        <f t="shared" ref="L1493:L1494" si="306">SUMIFS(L$1382:L$1488,$E$1382:$E$1488,$F1493,$F$1382:$F$1488,"&lt;=20")</f>
        <v>0</v>
      </c>
      <c r="M1493" s="206">
        <f t="shared" ref="M1493:M1494" si="307">SUMIFS(M$1382:M$1488,$E$1382:$E$1488,$F1493,$F$1382:$F$1488,"&lt;=20")</f>
        <v>0</v>
      </c>
      <c r="N1493" s="206">
        <f t="shared" ref="N1493:N1494" si="308">SUMIFS(N$1382:N$1488,$E$1382:$E$1488,$F1493,$F$1382:$F$1488,"&lt;=20")</f>
        <v>0</v>
      </c>
      <c r="O1493" s="206">
        <f t="shared" ref="O1493:O1494" si="309">SUMIFS(O$1382:O$1488,$E$1382:$E$1488,$F1493,$F$1382:$F$1488,"&lt;=20")</f>
        <v>0</v>
      </c>
      <c r="P1493" s="206">
        <f t="shared" ref="P1493:P1494" si="310">SUMIFS(P$1382:P$1488,$E$1382:$E$1488,$F1493,$F$1382:$F$1488,"&lt;=20")</f>
        <v>0</v>
      </c>
      <c r="Q1493" s="206"/>
      <c r="R1493" s="232"/>
    </row>
    <row r="1494" spans="1:18">
      <c r="A1494" s="317"/>
      <c r="B1494" s="317"/>
      <c r="C1494" s="317"/>
      <c r="D1494" s="317"/>
      <c r="E1494" s="317"/>
      <c r="F1494" s="51" t="s">
        <v>43</v>
      </c>
      <c r="G1494" s="206">
        <f t="shared" si="301"/>
        <v>11.104000000000001</v>
      </c>
      <c r="H1494" s="206">
        <f t="shared" si="302"/>
        <v>16.884</v>
      </c>
      <c r="I1494" s="206">
        <f t="shared" si="303"/>
        <v>16.884</v>
      </c>
      <c r="J1494" s="206">
        <f t="shared" si="304"/>
        <v>16.884</v>
      </c>
      <c r="K1494" s="206">
        <f t="shared" si="305"/>
        <v>31.453999999999994</v>
      </c>
      <c r="L1494" s="206">
        <f t="shared" si="306"/>
        <v>31.453999999999994</v>
      </c>
      <c r="M1494" s="206">
        <f t="shared" si="307"/>
        <v>31.453999999999994</v>
      </c>
      <c r="N1494" s="206">
        <f t="shared" si="308"/>
        <v>32.164000000000001</v>
      </c>
      <c r="O1494" s="206">
        <f t="shared" si="309"/>
        <v>32.164000000000001</v>
      </c>
      <c r="P1494" s="206">
        <f t="shared" si="310"/>
        <v>32.164000000000001</v>
      </c>
      <c r="Q1494" s="206"/>
      <c r="R1494" s="232"/>
    </row>
    <row r="1495" spans="1:18">
      <c r="A1495" s="317"/>
      <c r="B1495" s="317"/>
      <c r="C1495" s="317"/>
      <c r="D1495" s="317"/>
      <c r="E1495" s="317"/>
      <c r="F1495" s="51" t="s">
        <v>1190</v>
      </c>
      <c r="G1495" s="25">
        <f t="shared" ref="G1495:P1495" si="311">SUMIF($F$1382:$F$1488,"&lt;=60",G$1382:G$1488)</f>
        <v>11.104000000000001</v>
      </c>
      <c r="H1495" s="25">
        <f t="shared" si="311"/>
        <v>16.884</v>
      </c>
      <c r="I1495" s="25">
        <f t="shared" si="311"/>
        <v>16.884</v>
      </c>
      <c r="J1495" s="25">
        <f t="shared" si="311"/>
        <v>16.884</v>
      </c>
      <c r="K1495" s="25">
        <f t="shared" si="311"/>
        <v>32.443999999999996</v>
      </c>
      <c r="L1495" s="25">
        <f t="shared" si="311"/>
        <v>32.443999999999996</v>
      </c>
      <c r="M1495" s="25">
        <f t="shared" si="311"/>
        <v>32.443999999999996</v>
      </c>
      <c r="N1495" s="25">
        <f t="shared" si="311"/>
        <v>47.664000000000023</v>
      </c>
      <c r="O1495" s="25">
        <f t="shared" si="311"/>
        <v>48.664000000000023</v>
      </c>
      <c r="P1495" s="25">
        <f t="shared" si="311"/>
        <v>49.854000000000035</v>
      </c>
      <c r="Q1495" s="206">
        <v>34.11</v>
      </c>
      <c r="R1495" s="232"/>
    </row>
    <row r="1496" spans="1:18">
      <c r="A1496" s="317"/>
      <c r="B1496" s="317"/>
      <c r="C1496" s="317"/>
      <c r="D1496" s="317"/>
      <c r="E1496" s="317"/>
      <c r="F1496" s="51" t="s">
        <v>180</v>
      </c>
      <c r="G1496" s="206">
        <f t="shared" ref="G1496:G1499" si="312">SUMIFS(G$1382:G$1488,$E$1382:$E$1488,$F1496,$F$1382:$F$1488,"&lt;=60")</f>
        <v>0</v>
      </c>
      <c r="H1496" s="206">
        <f t="shared" ref="H1496:H1499" si="313">SUMIFS(H$1382:H$1488,$E$1382:$E$1488,$F1496,$F$1382:$F$1488,"&lt;=60")</f>
        <v>0</v>
      </c>
      <c r="I1496" s="206">
        <f t="shared" ref="I1496:I1499" si="314">SUMIFS(I$1382:I$1488,$E$1382:$E$1488,$F1496,$F$1382:$F$1488,"&lt;=60")</f>
        <v>0</v>
      </c>
      <c r="J1496" s="206">
        <f t="shared" ref="J1496:J1499" si="315">SUMIFS(J$1382:J$1488,$E$1382:$E$1488,$F1496,$F$1382:$F$1488,"&lt;=60")</f>
        <v>0</v>
      </c>
      <c r="K1496" s="206">
        <f t="shared" ref="K1496:K1499" si="316">SUMIFS(K$1382:K$1488,$E$1382:$E$1488,$F1496,$F$1382:$F$1488,"&lt;=60")</f>
        <v>0</v>
      </c>
      <c r="L1496" s="206">
        <f t="shared" ref="L1496:L1499" si="317">SUMIFS(L$1382:L$1488,$E$1382:$E$1488,$F1496,$F$1382:$F$1488,"&lt;=60")</f>
        <v>0</v>
      </c>
      <c r="M1496" s="206">
        <f t="shared" ref="M1496:M1499" si="318">SUMIFS(M$1382:M$1488,$E$1382:$E$1488,$F1496,$F$1382:$F$1488,"&lt;=60")</f>
        <v>0</v>
      </c>
      <c r="N1496" s="206">
        <f t="shared" ref="N1496:N1499" si="319">SUMIFS(N$1382:N$1488,$E$1382:$E$1488,$F1496,$F$1382:$F$1488,"&lt;=60")</f>
        <v>0</v>
      </c>
      <c r="O1496" s="206">
        <f t="shared" ref="O1496:O1499" si="320">SUMIFS(O$1382:O$1488,$E$1382:$E$1488,$F1496,$F$1382:$F$1488,"&lt;=60")</f>
        <v>0</v>
      </c>
      <c r="P1496" s="206">
        <f t="shared" ref="P1496:P1499" si="321">SUMIFS(P$1382:P$1488,$E$1382:$E$1488,$F1496,$F$1382:$F$1488,"&lt;=60")</f>
        <v>0</v>
      </c>
      <c r="Q1496" s="206"/>
      <c r="R1496" s="232"/>
    </row>
    <row r="1497" spans="1:18">
      <c r="A1497" s="317"/>
      <c r="B1497" s="317"/>
      <c r="C1497" s="317"/>
      <c r="D1497" s="317"/>
      <c r="E1497" s="317"/>
      <c r="F1497" s="51" t="s">
        <v>43</v>
      </c>
      <c r="G1497" s="206">
        <f t="shared" si="312"/>
        <v>11.104000000000001</v>
      </c>
      <c r="H1497" s="206">
        <f t="shared" si="313"/>
        <v>16.884</v>
      </c>
      <c r="I1497" s="206">
        <f t="shared" si="314"/>
        <v>16.884</v>
      </c>
      <c r="J1497" s="206">
        <f t="shared" si="315"/>
        <v>16.884</v>
      </c>
      <c r="K1497" s="206">
        <f t="shared" si="316"/>
        <v>32.443999999999996</v>
      </c>
      <c r="L1497" s="206">
        <f t="shared" si="317"/>
        <v>32.443999999999996</v>
      </c>
      <c r="M1497" s="206">
        <f t="shared" si="318"/>
        <v>32.443999999999996</v>
      </c>
      <c r="N1497" s="206">
        <f t="shared" si="319"/>
        <v>45.084000000000032</v>
      </c>
      <c r="O1497" s="206">
        <f t="shared" si="320"/>
        <v>46.084000000000032</v>
      </c>
      <c r="P1497" s="206">
        <f t="shared" si="321"/>
        <v>47.274000000000029</v>
      </c>
      <c r="Q1497" s="206"/>
      <c r="R1497" s="232"/>
    </row>
    <row r="1498" spans="1:18">
      <c r="A1498" s="317"/>
      <c r="B1498" s="317"/>
      <c r="C1498" s="317"/>
      <c r="D1498" s="317"/>
      <c r="E1498" s="317"/>
      <c r="F1498" s="51" t="s">
        <v>1191</v>
      </c>
      <c r="G1498" s="206">
        <f t="shared" si="312"/>
        <v>0</v>
      </c>
      <c r="H1498" s="206">
        <f t="shared" si="313"/>
        <v>0</v>
      </c>
      <c r="I1498" s="206">
        <f t="shared" si="314"/>
        <v>0</v>
      </c>
      <c r="J1498" s="206">
        <f t="shared" si="315"/>
        <v>0</v>
      </c>
      <c r="K1498" s="206">
        <f t="shared" si="316"/>
        <v>0</v>
      </c>
      <c r="L1498" s="206">
        <f t="shared" si="317"/>
        <v>0</v>
      </c>
      <c r="M1498" s="206">
        <f t="shared" si="318"/>
        <v>0</v>
      </c>
      <c r="N1498" s="206">
        <f t="shared" si="319"/>
        <v>0</v>
      </c>
      <c r="O1498" s="206">
        <f t="shared" si="320"/>
        <v>0</v>
      </c>
      <c r="P1498" s="206">
        <f t="shared" si="321"/>
        <v>0</v>
      </c>
      <c r="Q1498" s="206"/>
      <c r="R1498" s="232"/>
    </row>
    <row r="1499" spans="1:18">
      <c r="A1499" s="317"/>
      <c r="B1499" s="317"/>
      <c r="C1499" s="317"/>
      <c r="D1499" s="317"/>
      <c r="E1499" s="317"/>
      <c r="F1499" s="51" t="s">
        <v>61</v>
      </c>
      <c r="G1499" s="206">
        <f t="shared" si="312"/>
        <v>0</v>
      </c>
      <c r="H1499" s="206">
        <f t="shared" si="313"/>
        <v>0</v>
      </c>
      <c r="I1499" s="206">
        <f t="shared" si="314"/>
        <v>0</v>
      </c>
      <c r="J1499" s="206">
        <f t="shared" si="315"/>
        <v>0</v>
      </c>
      <c r="K1499" s="206">
        <f t="shared" si="316"/>
        <v>0</v>
      </c>
      <c r="L1499" s="206">
        <f t="shared" si="317"/>
        <v>0</v>
      </c>
      <c r="M1499" s="206">
        <f t="shared" si="318"/>
        <v>0</v>
      </c>
      <c r="N1499" s="206">
        <f t="shared" si="319"/>
        <v>2.58</v>
      </c>
      <c r="O1499" s="206">
        <f t="shared" si="320"/>
        <v>2.58</v>
      </c>
      <c r="P1499" s="206">
        <f t="shared" si="321"/>
        <v>2.58</v>
      </c>
      <c r="Q1499" s="206"/>
      <c r="R1499" s="232"/>
    </row>
    <row r="1500" spans="1:18">
      <c r="A1500" s="310" t="s">
        <v>2176</v>
      </c>
      <c r="B1500" s="311"/>
      <c r="C1500" s="311"/>
      <c r="D1500" s="311"/>
      <c r="E1500" s="311"/>
      <c r="F1500" s="311"/>
      <c r="G1500" s="312"/>
      <c r="H1500" s="312"/>
      <c r="I1500" s="312"/>
      <c r="J1500" s="312"/>
      <c r="K1500" s="312"/>
      <c r="L1500" s="312"/>
      <c r="M1500" s="312"/>
      <c r="N1500" s="312"/>
      <c r="O1500" s="312"/>
      <c r="P1500" s="312"/>
      <c r="Q1500" s="311"/>
      <c r="R1500" s="313"/>
    </row>
    <row r="1501" spans="1:18" ht="140.25">
      <c r="A1501" s="91">
        <f>A1488+1</f>
        <v>1287</v>
      </c>
      <c r="B1501" s="91" t="s">
        <v>2177</v>
      </c>
      <c r="C1501" s="262" t="s">
        <v>2178</v>
      </c>
      <c r="D1501" s="91" t="s">
        <v>2179</v>
      </c>
      <c r="E1501" s="21" t="s">
        <v>43</v>
      </c>
      <c r="F1501" s="89">
        <v>20</v>
      </c>
      <c r="G1501" s="24"/>
      <c r="H1501" s="263"/>
      <c r="I1501" s="263"/>
      <c r="J1501" s="24">
        <v>0.55999999999999939</v>
      </c>
      <c r="K1501" s="24">
        <v>0.55999999999999939</v>
      </c>
      <c r="L1501" s="24">
        <v>0.55999999999999939</v>
      </c>
      <c r="M1501" s="24">
        <v>0.55999999999999939</v>
      </c>
      <c r="N1501" s="24">
        <v>0.55999999999999939</v>
      </c>
      <c r="O1501" s="24">
        <v>0.55999999999999939</v>
      </c>
      <c r="P1501" s="24">
        <v>0.55999999999999939</v>
      </c>
      <c r="Q1501" s="181">
        <v>0</v>
      </c>
      <c r="R1501" s="26" t="s">
        <v>44</v>
      </c>
    </row>
    <row r="1502" spans="1:18" ht="25.5">
      <c r="A1502" s="91">
        <f t="shared" ref="A1502:A1565" si="322">A1501+1</f>
        <v>1288</v>
      </c>
      <c r="B1502" s="264" t="s">
        <v>2180</v>
      </c>
      <c r="C1502" s="262" t="s">
        <v>2181</v>
      </c>
      <c r="D1502" s="91" t="s">
        <v>143</v>
      </c>
      <c r="E1502" s="21" t="s">
        <v>43</v>
      </c>
      <c r="F1502" s="89">
        <v>20</v>
      </c>
      <c r="G1502" s="24"/>
      <c r="H1502" s="263"/>
      <c r="I1502" s="263"/>
      <c r="J1502" s="24">
        <v>1.85</v>
      </c>
      <c r="K1502" s="24">
        <v>1.85</v>
      </c>
      <c r="L1502" s="24">
        <v>1.85</v>
      </c>
      <c r="M1502" s="24">
        <v>1.85</v>
      </c>
      <c r="N1502" s="24">
        <v>1.85</v>
      </c>
      <c r="O1502" s="24">
        <v>1.85</v>
      </c>
      <c r="P1502" s="24">
        <v>1.85</v>
      </c>
      <c r="Q1502" s="181">
        <v>0</v>
      </c>
      <c r="R1502" s="26" t="s">
        <v>44</v>
      </c>
    </row>
    <row r="1503" spans="1:18" ht="409.5">
      <c r="A1503" s="91">
        <f t="shared" si="322"/>
        <v>1289</v>
      </c>
      <c r="B1503" s="264" t="s">
        <v>2182</v>
      </c>
      <c r="C1503" s="262" t="s">
        <v>2181</v>
      </c>
      <c r="D1503" s="91" t="s">
        <v>706</v>
      </c>
      <c r="E1503" s="21" t="s">
        <v>43</v>
      </c>
      <c r="F1503" s="89">
        <v>20</v>
      </c>
      <c r="G1503" s="206"/>
      <c r="H1503" s="206"/>
      <c r="I1503" s="206"/>
      <c r="J1503" s="206"/>
      <c r="K1503" s="206"/>
      <c r="L1503" s="206"/>
      <c r="M1503" s="206"/>
      <c r="N1503" s="206"/>
      <c r="O1503" s="206"/>
      <c r="P1503" s="24">
        <v>2.8718319999999999</v>
      </c>
      <c r="Q1503" s="181">
        <v>0</v>
      </c>
      <c r="R1503" s="26" t="s">
        <v>44</v>
      </c>
    </row>
    <row r="1504" spans="1:18" ht="409.5">
      <c r="A1504" s="91">
        <f t="shared" si="322"/>
        <v>1290</v>
      </c>
      <c r="B1504" s="264" t="s">
        <v>2183</v>
      </c>
      <c r="C1504" s="262" t="s">
        <v>2181</v>
      </c>
      <c r="D1504" s="91" t="s">
        <v>708</v>
      </c>
      <c r="E1504" s="21" t="s">
        <v>43</v>
      </c>
      <c r="F1504" s="89">
        <v>20</v>
      </c>
      <c r="G1504" s="206"/>
      <c r="H1504" s="206"/>
      <c r="I1504" s="206"/>
      <c r="J1504" s="206"/>
      <c r="K1504" s="206"/>
      <c r="L1504" s="206"/>
      <c r="M1504" s="206"/>
      <c r="N1504" s="206"/>
      <c r="O1504" s="206"/>
      <c r="P1504" s="24">
        <v>3.49</v>
      </c>
      <c r="Q1504" s="181">
        <v>0</v>
      </c>
      <c r="R1504" s="26" t="s">
        <v>44</v>
      </c>
    </row>
    <row r="1505" spans="1:18" ht="51">
      <c r="A1505" s="91">
        <f t="shared" si="322"/>
        <v>1291</v>
      </c>
      <c r="B1505" s="264" t="s">
        <v>2184</v>
      </c>
      <c r="C1505" s="262" t="s">
        <v>2181</v>
      </c>
      <c r="D1505" s="91" t="s">
        <v>188</v>
      </c>
      <c r="E1505" s="21" t="s">
        <v>43</v>
      </c>
      <c r="F1505" s="89">
        <v>20</v>
      </c>
      <c r="G1505" s="206"/>
      <c r="H1505" s="206"/>
      <c r="I1505" s="206"/>
      <c r="J1505" s="206"/>
      <c r="K1505" s="206"/>
      <c r="L1505" s="206"/>
      <c r="M1505" s="206"/>
      <c r="N1505" s="206"/>
      <c r="O1505" s="206"/>
      <c r="P1505" s="24">
        <v>0.2</v>
      </c>
      <c r="Q1505" s="181">
        <v>0</v>
      </c>
      <c r="R1505" s="26" t="s">
        <v>44</v>
      </c>
    </row>
    <row r="1506" spans="1:18" ht="409.5">
      <c r="A1506" s="91">
        <f t="shared" si="322"/>
        <v>1292</v>
      </c>
      <c r="B1506" s="264" t="s">
        <v>2185</v>
      </c>
      <c r="C1506" s="262" t="s">
        <v>2181</v>
      </c>
      <c r="D1506" s="91" t="s">
        <v>2186</v>
      </c>
      <c r="E1506" s="21" t="s">
        <v>43</v>
      </c>
      <c r="F1506" s="89">
        <v>20</v>
      </c>
      <c r="G1506" s="206"/>
      <c r="H1506" s="206"/>
      <c r="I1506" s="206"/>
      <c r="J1506" s="206"/>
      <c r="K1506" s="206"/>
      <c r="L1506" s="206"/>
      <c r="M1506" s="206"/>
      <c r="N1506" s="206"/>
      <c r="O1506" s="206"/>
      <c r="P1506" s="24">
        <v>0.8</v>
      </c>
      <c r="Q1506" s="181">
        <v>0</v>
      </c>
      <c r="R1506" s="26" t="s">
        <v>44</v>
      </c>
    </row>
    <row r="1507" spans="1:18" ht="409.5">
      <c r="A1507" s="91">
        <f t="shared" si="322"/>
        <v>1293</v>
      </c>
      <c r="B1507" s="264" t="s">
        <v>2187</v>
      </c>
      <c r="C1507" s="262" t="s">
        <v>2181</v>
      </c>
      <c r="D1507" s="91" t="s">
        <v>2188</v>
      </c>
      <c r="E1507" s="21" t="s">
        <v>43</v>
      </c>
      <c r="F1507" s="89">
        <v>20</v>
      </c>
      <c r="G1507" s="206"/>
      <c r="H1507" s="206"/>
      <c r="I1507" s="206"/>
      <c r="J1507" s="206"/>
      <c r="K1507" s="206"/>
      <c r="L1507" s="206"/>
      <c r="M1507" s="206"/>
      <c r="N1507" s="206"/>
      <c r="O1507" s="206"/>
      <c r="P1507" s="24">
        <v>1.5</v>
      </c>
      <c r="Q1507" s="181">
        <v>0</v>
      </c>
      <c r="R1507" s="26" t="s">
        <v>44</v>
      </c>
    </row>
    <row r="1508" spans="1:18" ht="178.5">
      <c r="A1508" s="91">
        <f t="shared" si="322"/>
        <v>1294</v>
      </c>
      <c r="B1508" s="91" t="s">
        <v>2189</v>
      </c>
      <c r="C1508" s="208" t="s">
        <v>2190</v>
      </c>
      <c r="D1508" s="208" t="s">
        <v>2191</v>
      </c>
      <c r="E1508" s="208" t="s">
        <v>180</v>
      </c>
      <c r="F1508" s="134">
        <v>20</v>
      </c>
      <c r="G1508" s="263"/>
      <c r="H1508" s="206"/>
      <c r="I1508" s="24"/>
      <c r="J1508" s="265">
        <v>1.55</v>
      </c>
      <c r="K1508" s="265">
        <v>1.55</v>
      </c>
      <c r="L1508" s="265">
        <v>1.55</v>
      </c>
      <c r="M1508" s="265">
        <v>1.55</v>
      </c>
      <c r="N1508" s="265">
        <v>1.55</v>
      </c>
      <c r="O1508" s="265">
        <v>1.55</v>
      </c>
      <c r="P1508" s="265">
        <v>1.55</v>
      </c>
      <c r="Q1508" s="266">
        <v>0</v>
      </c>
      <c r="R1508" s="26" t="s">
        <v>44</v>
      </c>
    </row>
    <row r="1509" spans="1:18" ht="25.5">
      <c r="A1509" s="91">
        <f t="shared" si="322"/>
        <v>1295</v>
      </c>
      <c r="B1509" s="91" t="s">
        <v>2192</v>
      </c>
      <c r="C1509" s="208" t="s">
        <v>2190</v>
      </c>
      <c r="D1509" s="208" t="s">
        <v>2193</v>
      </c>
      <c r="E1509" s="208" t="s">
        <v>180</v>
      </c>
      <c r="F1509" s="134">
        <v>20</v>
      </c>
      <c r="G1509" s="263"/>
      <c r="H1509" s="206"/>
      <c r="I1509" s="24"/>
      <c r="J1509" s="265">
        <v>1.770000000000002</v>
      </c>
      <c r="K1509" s="265">
        <v>1.770000000000002</v>
      </c>
      <c r="L1509" s="265">
        <v>1.770000000000002</v>
      </c>
      <c r="M1509" s="265">
        <v>1.770000000000002</v>
      </c>
      <c r="N1509" s="265">
        <v>1.770000000000002</v>
      </c>
      <c r="O1509" s="265">
        <v>1.770000000000002</v>
      </c>
      <c r="P1509" s="265">
        <v>1.770000000000002</v>
      </c>
      <c r="Q1509" s="266">
        <v>0</v>
      </c>
      <c r="R1509" s="26" t="s">
        <v>44</v>
      </c>
    </row>
    <row r="1510" spans="1:18" ht="127.5">
      <c r="A1510" s="91">
        <f t="shared" si="322"/>
        <v>1296</v>
      </c>
      <c r="B1510" s="91" t="s">
        <v>2194</v>
      </c>
      <c r="C1510" s="208" t="s">
        <v>2195</v>
      </c>
      <c r="D1510" s="208" t="s">
        <v>2196</v>
      </c>
      <c r="E1510" s="208" t="s">
        <v>61</v>
      </c>
      <c r="F1510" s="134">
        <v>60</v>
      </c>
      <c r="G1510" s="263"/>
      <c r="H1510" s="206"/>
      <c r="I1510" s="206"/>
      <c r="J1510" s="206"/>
      <c r="K1510" s="206"/>
      <c r="L1510" s="206"/>
      <c r="M1510" s="206"/>
      <c r="N1510" s="206"/>
      <c r="O1510" s="263">
        <v>1</v>
      </c>
      <c r="P1510" s="263">
        <v>1</v>
      </c>
      <c r="Q1510" s="263">
        <v>0</v>
      </c>
      <c r="R1510" s="26" t="s">
        <v>44</v>
      </c>
    </row>
    <row r="1511" spans="1:18" ht="89.25">
      <c r="A1511" s="91">
        <f t="shared" si="322"/>
        <v>1297</v>
      </c>
      <c r="B1511" s="91" t="s">
        <v>2197</v>
      </c>
      <c r="C1511" s="208" t="s">
        <v>2195</v>
      </c>
      <c r="D1511" s="208" t="s">
        <v>2198</v>
      </c>
      <c r="E1511" s="208" t="s">
        <v>61</v>
      </c>
      <c r="F1511" s="134">
        <v>60</v>
      </c>
      <c r="G1511" s="263"/>
      <c r="H1511" s="206"/>
      <c r="I1511" s="206"/>
      <c r="J1511" s="206"/>
      <c r="K1511" s="206"/>
      <c r="L1511" s="206"/>
      <c r="M1511" s="206"/>
      <c r="N1511" s="206"/>
      <c r="O1511" s="265">
        <v>1.49</v>
      </c>
      <c r="P1511" s="265">
        <v>1.49</v>
      </c>
      <c r="Q1511" s="266">
        <v>0</v>
      </c>
      <c r="R1511" s="26" t="s">
        <v>44</v>
      </c>
    </row>
    <row r="1512" spans="1:18" ht="25.5">
      <c r="A1512" s="91">
        <f t="shared" si="322"/>
        <v>1298</v>
      </c>
      <c r="B1512" s="91" t="s">
        <v>2199</v>
      </c>
      <c r="C1512" s="208" t="s">
        <v>2195</v>
      </c>
      <c r="D1512" s="208" t="s">
        <v>2200</v>
      </c>
      <c r="E1512" s="208" t="s">
        <v>61</v>
      </c>
      <c r="F1512" s="134">
        <v>60</v>
      </c>
      <c r="G1512" s="263"/>
      <c r="H1512" s="206"/>
      <c r="I1512" s="206"/>
      <c r="J1512" s="206"/>
      <c r="K1512" s="206"/>
      <c r="L1512" s="206"/>
      <c r="M1512" s="206"/>
      <c r="N1512" s="206"/>
      <c r="O1512" s="267">
        <v>0.44</v>
      </c>
      <c r="P1512" s="267">
        <v>0.44</v>
      </c>
      <c r="Q1512" s="263">
        <v>0</v>
      </c>
      <c r="R1512" s="26" t="s">
        <v>44</v>
      </c>
    </row>
    <row r="1513" spans="1:18" ht="51">
      <c r="A1513" s="91">
        <f t="shared" si="322"/>
        <v>1299</v>
      </c>
      <c r="B1513" s="91" t="s">
        <v>2201</v>
      </c>
      <c r="C1513" s="208" t="s">
        <v>2195</v>
      </c>
      <c r="D1513" s="208" t="s">
        <v>2202</v>
      </c>
      <c r="E1513" s="208" t="s">
        <v>61</v>
      </c>
      <c r="F1513" s="134">
        <v>60</v>
      </c>
      <c r="G1513" s="263"/>
      <c r="H1513" s="206"/>
      <c r="I1513" s="206"/>
      <c r="J1513" s="206"/>
      <c r="K1513" s="206"/>
      <c r="L1513" s="206"/>
      <c r="M1513" s="206"/>
      <c r="N1513" s="206"/>
      <c r="O1513" s="254">
        <v>0.12</v>
      </c>
      <c r="P1513" s="254">
        <v>0.12</v>
      </c>
      <c r="Q1513" s="266">
        <v>0</v>
      </c>
      <c r="R1513" s="26" t="s">
        <v>44</v>
      </c>
    </row>
    <row r="1514" spans="1:18" ht="51">
      <c r="A1514" s="91">
        <f t="shared" si="322"/>
        <v>1300</v>
      </c>
      <c r="B1514" s="91" t="s">
        <v>2203</v>
      </c>
      <c r="C1514" s="208" t="s">
        <v>2195</v>
      </c>
      <c r="D1514" s="208" t="s">
        <v>2204</v>
      </c>
      <c r="E1514" s="208" t="s">
        <v>61</v>
      </c>
      <c r="F1514" s="134">
        <v>60</v>
      </c>
      <c r="G1514" s="263"/>
      <c r="H1514" s="206"/>
      <c r="I1514" s="206"/>
      <c r="J1514" s="263"/>
      <c r="K1514" s="263"/>
      <c r="L1514" s="263"/>
      <c r="M1514" s="263"/>
      <c r="N1514" s="263"/>
      <c r="O1514" s="254">
        <v>0.97</v>
      </c>
      <c r="P1514" s="254">
        <v>0.97</v>
      </c>
      <c r="Q1514" s="266">
        <v>0</v>
      </c>
      <c r="R1514" s="26" t="s">
        <v>44</v>
      </c>
    </row>
    <row r="1515" spans="1:18" ht="76.5">
      <c r="A1515" s="91">
        <f t="shared" si="322"/>
        <v>1301</v>
      </c>
      <c r="B1515" s="91" t="s">
        <v>2205</v>
      </c>
      <c r="C1515" s="208" t="s">
        <v>2206</v>
      </c>
      <c r="D1515" s="208" t="s">
        <v>2207</v>
      </c>
      <c r="E1515" s="208" t="s">
        <v>61</v>
      </c>
      <c r="F1515" s="134">
        <v>60</v>
      </c>
      <c r="G1515" s="263"/>
      <c r="H1515" s="24"/>
      <c r="I1515" s="24"/>
      <c r="J1515" s="24"/>
      <c r="K1515" s="24"/>
      <c r="L1515" s="24"/>
      <c r="M1515" s="24"/>
      <c r="N1515" s="24"/>
      <c r="O1515" s="254">
        <v>0.46</v>
      </c>
      <c r="P1515" s="254">
        <v>0.46</v>
      </c>
      <c r="Q1515" s="266">
        <v>0</v>
      </c>
      <c r="R1515" s="26" t="s">
        <v>44</v>
      </c>
    </row>
    <row r="1516" spans="1:18" ht="38.25">
      <c r="A1516" s="91">
        <f t="shared" si="322"/>
        <v>1302</v>
      </c>
      <c r="B1516" s="91" t="s">
        <v>2208</v>
      </c>
      <c r="C1516" s="208" t="s">
        <v>2206</v>
      </c>
      <c r="D1516" s="208" t="s">
        <v>2209</v>
      </c>
      <c r="E1516" s="208" t="s">
        <v>61</v>
      </c>
      <c r="F1516" s="134">
        <v>60</v>
      </c>
      <c r="G1516" s="263"/>
      <c r="H1516" s="24"/>
      <c r="I1516" s="24"/>
      <c r="J1516" s="24"/>
      <c r="K1516" s="24"/>
      <c r="L1516" s="24"/>
      <c r="M1516" s="24"/>
      <c r="N1516" s="24"/>
      <c r="O1516" s="254">
        <v>0.14000000000000001</v>
      </c>
      <c r="P1516" s="254">
        <v>0.14000000000000001</v>
      </c>
      <c r="Q1516" s="266">
        <v>0</v>
      </c>
      <c r="R1516" s="26" t="s">
        <v>44</v>
      </c>
    </row>
    <row r="1517" spans="1:18" ht="25.5">
      <c r="A1517" s="91">
        <f t="shared" si="322"/>
        <v>1303</v>
      </c>
      <c r="B1517" s="91" t="s">
        <v>2210</v>
      </c>
      <c r="C1517" s="208" t="s">
        <v>2206</v>
      </c>
      <c r="D1517" s="208" t="s">
        <v>2211</v>
      </c>
      <c r="E1517" s="208" t="s">
        <v>61</v>
      </c>
      <c r="F1517" s="134">
        <v>60</v>
      </c>
      <c r="G1517" s="263"/>
      <c r="H1517" s="24"/>
      <c r="I1517" s="24"/>
      <c r="J1517" s="24"/>
      <c r="K1517" s="24"/>
      <c r="L1517" s="24"/>
      <c r="M1517" s="24"/>
      <c r="N1517" s="24"/>
      <c r="O1517" s="254">
        <v>0.42</v>
      </c>
      <c r="P1517" s="254">
        <v>0.42</v>
      </c>
      <c r="Q1517" s="266">
        <v>0</v>
      </c>
      <c r="R1517" s="26" t="s">
        <v>44</v>
      </c>
    </row>
    <row r="1518" spans="1:18" ht="38.25">
      <c r="A1518" s="91">
        <f t="shared" si="322"/>
        <v>1304</v>
      </c>
      <c r="B1518" s="91" t="s">
        <v>2212</v>
      </c>
      <c r="C1518" s="208" t="s">
        <v>2206</v>
      </c>
      <c r="D1518" s="208" t="s">
        <v>2213</v>
      </c>
      <c r="E1518" s="208" t="s">
        <v>61</v>
      </c>
      <c r="F1518" s="134">
        <v>60</v>
      </c>
      <c r="G1518" s="263"/>
      <c r="H1518" s="24"/>
      <c r="I1518" s="24"/>
      <c r="J1518" s="24"/>
      <c r="K1518" s="24"/>
      <c r="L1518" s="24"/>
      <c r="M1518" s="24"/>
      <c r="N1518" s="24"/>
      <c r="O1518" s="254">
        <v>0.08</v>
      </c>
      <c r="P1518" s="254">
        <v>0.08</v>
      </c>
      <c r="Q1518" s="266">
        <v>0</v>
      </c>
      <c r="R1518" s="26" t="s">
        <v>44</v>
      </c>
    </row>
    <row r="1519" spans="1:18" ht="38.25">
      <c r="A1519" s="91">
        <f t="shared" si="322"/>
        <v>1305</v>
      </c>
      <c r="B1519" s="91" t="s">
        <v>2214</v>
      </c>
      <c r="C1519" s="208" t="s">
        <v>2206</v>
      </c>
      <c r="D1519" s="208" t="s">
        <v>2215</v>
      </c>
      <c r="E1519" s="208" t="s">
        <v>61</v>
      </c>
      <c r="F1519" s="134">
        <v>60</v>
      </c>
      <c r="G1519" s="263"/>
      <c r="H1519" s="24"/>
      <c r="I1519" s="24"/>
      <c r="J1519" s="24"/>
      <c r="K1519" s="24"/>
      <c r="L1519" s="24"/>
      <c r="M1519" s="24"/>
      <c r="N1519" s="24"/>
      <c r="O1519" s="254">
        <v>0.33</v>
      </c>
      <c r="P1519" s="254">
        <v>0.33</v>
      </c>
      <c r="Q1519" s="266">
        <v>0</v>
      </c>
      <c r="R1519" s="26" t="s">
        <v>44</v>
      </c>
    </row>
    <row r="1520" spans="1:18" ht="38.25">
      <c r="A1520" s="91">
        <f t="shared" si="322"/>
        <v>1306</v>
      </c>
      <c r="B1520" s="91" t="s">
        <v>2216</v>
      </c>
      <c r="C1520" s="208" t="s">
        <v>2206</v>
      </c>
      <c r="D1520" s="208" t="s">
        <v>2217</v>
      </c>
      <c r="E1520" s="208" t="s">
        <v>61</v>
      </c>
      <c r="F1520" s="134">
        <v>60</v>
      </c>
      <c r="G1520" s="263"/>
      <c r="H1520" s="24"/>
      <c r="I1520" s="24"/>
      <c r="J1520" s="24"/>
      <c r="K1520" s="24"/>
      <c r="L1520" s="24"/>
      <c r="M1520" s="24"/>
      <c r="N1520" s="24"/>
      <c r="O1520" s="254">
        <v>0.17</v>
      </c>
      <c r="P1520" s="254">
        <v>0.17</v>
      </c>
      <c r="Q1520" s="266">
        <v>0</v>
      </c>
      <c r="R1520" s="26" t="s">
        <v>44</v>
      </c>
    </row>
    <row r="1521" spans="1:18" ht="38.25">
      <c r="A1521" s="91">
        <f t="shared" si="322"/>
        <v>1307</v>
      </c>
      <c r="B1521" s="91" t="s">
        <v>2218</v>
      </c>
      <c r="C1521" s="208" t="s">
        <v>2219</v>
      </c>
      <c r="D1521" s="208" t="s">
        <v>2220</v>
      </c>
      <c r="E1521" s="208" t="s">
        <v>61</v>
      </c>
      <c r="F1521" s="134">
        <v>60</v>
      </c>
      <c r="G1521" s="263"/>
      <c r="H1521" s="24"/>
      <c r="I1521" s="24"/>
      <c r="J1521" s="24"/>
      <c r="K1521" s="24"/>
      <c r="L1521" s="24"/>
      <c r="M1521" s="24"/>
      <c r="N1521" s="24"/>
      <c r="O1521" s="254">
        <v>0.1</v>
      </c>
      <c r="P1521" s="254">
        <v>0.1</v>
      </c>
      <c r="Q1521" s="266">
        <v>0</v>
      </c>
      <c r="R1521" s="26" t="s">
        <v>44</v>
      </c>
    </row>
    <row r="1522" spans="1:18" ht="63.75">
      <c r="A1522" s="91">
        <f t="shared" si="322"/>
        <v>1308</v>
      </c>
      <c r="B1522" s="91" t="s">
        <v>2221</v>
      </c>
      <c r="C1522" s="208" t="s">
        <v>2219</v>
      </c>
      <c r="D1522" s="208" t="s">
        <v>2222</v>
      </c>
      <c r="E1522" s="208" t="s">
        <v>61</v>
      </c>
      <c r="F1522" s="134">
        <v>60</v>
      </c>
      <c r="G1522" s="263"/>
      <c r="H1522" s="24"/>
      <c r="I1522" s="24"/>
      <c r="J1522" s="24"/>
      <c r="K1522" s="24"/>
      <c r="L1522" s="24"/>
      <c r="M1522" s="24"/>
      <c r="N1522" s="24"/>
      <c r="O1522" s="254">
        <v>0.16</v>
      </c>
      <c r="P1522" s="254">
        <v>0.16</v>
      </c>
      <c r="Q1522" s="266">
        <v>0</v>
      </c>
      <c r="R1522" s="26" t="s">
        <v>44</v>
      </c>
    </row>
    <row r="1523" spans="1:18" ht="38.25">
      <c r="A1523" s="91">
        <f t="shared" si="322"/>
        <v>1309</v>
      </c>
      <c r="B1523" s="91" t="s">
        <v>2223</v>
      </c>
      <c r="C1523" s="208" t="s">
        <v>2219</v>
      </c>
      <c r="D1523" s="208" t="s">
        <v>2224</v>
      </c>
      <c r="E1523" s="208" t="s">
        <v>61</v>
      </c>
      <c r="F1523" s="134">
        <v>60</v>
      </c>
      <c r="G1523" s="263"/>
      <c r="H1523" s="24"/>
      <c r="I1523" s="24"/>
      <c r="J1523" s="24"/>
      <c r="K1523" s="24"/>
      <c r="L1523" s="24"/>
      <c r="M1523" s="24"/>
      <c r="N1523" s="24"/>
      <c r="O1523" s="268">
        <v>0.01</v>
      </c>
      <c r="P1523" s="268">
        <v>0.01</v>
      </c>
      <c r="Q1523" s="263">
        <v>0</v>
      </c>
      <c r="R1523" s="26" t="s">
        <v>44</v>
      </c>
    </row>
    <row r="1524" spans="1:18" ht="63.75">
      <c r="A1524" s="91">
        <f t="shared" si="322"/>
        <v>1310</v>
      </c>
      <c r="B1524" s="91" t="s">
        <v>2225</v>
      </c>
      <c r="C1524" s="208" t="s">
        <v>2226</v>
      </c>
      <c r="D1524" s="208" t="s">
        <v>2227</v>
      </c>
      <c r="E1524" s="208" t="s">
        <v>61</v>
      </c>
      <c r="F1524" s="134">
        <v>60</v>
      </c>
      <c r="G1524" s="263"/>
      <c r="H1524" s="206"/>
      <c r="I1524" s="206"/>
      <c r="J1524" s="206"/>
      <c r="K1524" s="206"/>
      <c r="L1524" s="206"/>
      <c r="M1524" s="206"/>
      <c r="N1524" s="206"/>
      <c r="O1524" s="254">
        <v>0.04</v>
      </c>
      <c r="P1524" s="254">
        <v>0.04</v>
      </c>
      <c r="Q1524" s="266">
        <v>0</v>
      </c>
      <c r="R1524" s="26" t="s">
        <v>44</v>
      </c>
    </row>
    <row r="1525" spans="1:18" ht="165.75">
      <c r="A1525" s="91">
        <f t="shared" si="322"/>
        <v>1311</v>
      </c>
      <c r="B1525" s="91" t="s">
        <v>2228</v>
      </c>
      <c r="C1525" s="208" t="s">
        <v>2226</v>
      </c>
      <c r="D1525" s="208" t="s">
        <v>2229</v>
      </c>
      <c r="E1525" s="208" t="s">
        <v>61</v>
      </c>
      <c r="F1525" s="134">
        <v>60</v>
      </c>
      <c r="G1525" s="263"/>
      <c r="H1525" s="206"/>
      <c r="I1525" s="206"/>
      <c r="J1525" s="206"/>
      <c r="K1525" s="206"/>
      <c r="L1525" s="206"/>
      <c r="M1525" s="206"/>
      <c r="N1525" s="206"/>
      <c r="O1525" s="254">
        <v>0.3</v>
      </c>
      <c r="P1525" s="254">
        <v>0.3</v>
      </c>
      <c r="Q1525" s="266">
        <v>0</v>
      </c>
      <c r="R1525" s="26" t="s">
        <v>44</v>
      </c>
    </row>
    <row r="1526" spans="1:18" ht="114.75">
      <c r="A1526" s="91">
        <f t="shared" si="322"/>
        <v>1312</v>
      </c>
      <c r="B1526" s="91" t="s">
        <v>2230</v>
      </c>
      <c r="C1526" s="208" t="s">
        <v>2226</v>
      </c>
      <c r="D1526" s="208" t="s">
        <v>2231</v>
      </c>
      <c r="E1526" s="208" t="s">
        <v>61</v>
      </c>
      <c r="F1526" s="134">
        <v>60</v>
      </c>
      <c r="G1526" s="263"/>
      <c r="H1526" s="206"/>
      <c r="I1526" s="206"/>
      <c r="J1526" s="206"/>
      <c r="K1526" s="206"/>
      <c r="L1526" s="206"/>
      <c r="M1526" s="206"/>
      <c r="N1526" s="206"/>
      <c r="O1526" s="269">
        <v>0.6</v>
      </c>
      <c r="P1526" s="269">
        <v>0.6</v>
      </c>
      <c r="Q1526" s="266">
        <v>0</v>
      </c>
      <c r="R1526" s="26" t="s">
        <v>44</v>
      </c>
    </row>
    <row r="1527" spans="1:18" ht="38.25">
      <c r="A1527" s="91">
        <f t="shared" si="322"/>
        <v>1313</v>
      </c>
      <c r="B1527" s="91" t="s">
        <v>2223</v>
      </c>
      <c r="C1527" s="208" t="s">
        <v>2232</v>
      </c>
      <c r="D1527" s="208" t="s">
        <v>2233</v>
      </c>
      <c r="E1527" s="208" t="s">
        <v>61</v>
      </c>
      <c r="F1527" s="134">
        <v>60</v>
      </c>
      <c r="G1527" s="263"/>
      <c r="I1527" s="24"/>
      <c r="K1527" s="24"/>
      <c r="M1527" s="24"/>
      <c r="N1527" s="24"/>
      <c r="O1527" s="263">
        <v>0.01</v>
      </c>
      <c r="P1527" s="263">
        <v>0.22600000000000001</v>
      </c>
      <c r="Q1527" s="266">
        <v>0</v>
      </c>
      <c r="R1527" s="26" t="s">
        <v>44</v>
      </c>
    </row>
    <row r="1528" spans="1:18" ht="38.25">
      <c r="A1528" s="91">
        <f t="shared" si="322"/>
        <v>1314</v>
      </c>
      <c r="B1528" s="91" t="s">
        <v>2223</v>
      </c>
      <c r="C1528" s="208" t="s">
        <v>2232</v>
      </c>
      <c r="D1528" s="208" t="s">
        <v>2234</v>
      </c>
      <c r="E1528" s="208" t="s">
        <v>61</v>
      </c>
      <c r="F1528" s="134">
        <v>60</v>
      </c>
      <c r="G1528" s="263"/>
      <c r="H1528" s="24"/>
      <c r="J1528" s="24"/>
      <c r="L1528" s="24"/>
      <c r="N1528" s="24"/>
      <c r="O1528" s="263">
        <v>0.01</v>
      </c>
      <c r="P1528" s="263">
        <v>0.1</v>
      </c>
      <c r="Q1528" s="266">
        <v>0</v>
      </c>
      <c r="R1528" s="26" t="s">
        <v>44</v>
      </c>
    </row>
    <row r="1529" spans="1:18" ht="38.25">
      <c r="A1529" s="91">
        <f t="shared" si="322"/>
        <v>1315</v>
      </c>
      <c r="B1529" s="91" t="s">
        <v>2223</v>
      </c>
      <c r="C1529" s="208" t="s">
        <v>2232</v>
      </c>
      <c r="D1529" s="208" t="s">
        <v>2235</v>
      </c>
      <c r="E1529" s="208" t="s">
        <v>61</v>
      </c>
      <c r="F1529" s="134">
        <v>60</v>
      </c>
      <c r="G1529" s="263"/>
      <c r="I1529" s="24"/>
      <c r="K1529" s="24"/>
      <c r="M1529" s="24"/>
      <c r="N1529" s="24"/>
      <c r="O1529" s="270">
        <v>0.01</v>
      </c>
      <c r="P1529" s="270">
        <v>0.3</v>
      </c>
      <c r="Q1529" s="266">
        <v>0</v>
      </c>
      <c r="R1529" s="26" t="s">
        <v>44</v>
      </c>
    </row>
    <row r="1530" spans="1:18" ht="25.5">
      <c r="A1530" s="91">
        <f t="shared" si="322"/>
        <v>1316</v>
      </c>
      <c r="B1530" s="91" t="s">
        <v>2236</v>
      </c>
      <c r="C1530" s="208" t="s">
        <v>2237</v>
      </c>
      <c r="D1530" s="208" t="s">
        <v>2238</v>
      </c>
      <c r="E1530" s="208" t="s">
        <v>61</v>
      </c>
      <c r="F1530" s="134">
        <v>60</v>
      </c>
      <c r="G1530" s="263"/>
      <c r="H1530" s="24"/>
      <c r="I1530" s="24"/>
      <c r="J1530" s="24"/>
      <c r="K1530" s="24"/>
      <c r="L1530" s="24"/>
      <c r="M1530" s="24"/>
      <c r="N1530" s="24"/>
      <c r="O1530" s="265">
        <v>0.03</v>
      </c>
      <c r="P1530" s="265">
        <v>8.3000000000000004E-2</v>
      </c>
      <c r="Q1530" s="263">
        <v>0</v>
      </c>
      <c r="R1530" s="26" t="s">
        <v>44</v>
      </c>
    </row>
    <row r="1531" spans="1:18" ht="25.5">
      <c r="A1531" s="91">
        <f t="shared" si="322"/>
        <v>1317</v>
      </c>
      <c r="B1531" s="91" t="s">
        <v>2236</v>
      </c>
      <c r="C1531" s="208" t="s">
        <v>2237</v>
      </c>
      <c r="D1531" s="208" t="s">
        <v>2239</v>
      </c>
      <c r="E1531" s="208" t="s">
        <v>61</v>
      </c>
      <c r="F1531" s="134">
        <v>60</v>
      </c>
      <c r="G1531" s="263"/>
      <c r="H1531" s="24"/>
      <c r="I1531" s="24"/>
      <c r="J1531" s="24"/>
      <c r="K1531" s="24"/>
      <c r="L1531" s="24"/>
      <c r="M1531" s="24"/>
      <c r="N1531" s="24"/>
      <c r="O1531" s="265">
        <v>0.03</v>
      </c>
      <c r="P1531" s="265">
        <v>0.754</v>
      </c>
      <c r="Q1531" s="263">
        <v>0</v>
      </c>
      <c r="R1531" s="26" t="s">
        <v>44</v>
      </c>
    </row>
    <row r="1532" spans="1:18" ht="25.5">
      <c r="A1532" s="91">
        <f t="shared" si="322"/>
        <v>1318</v>
      </c>
      <c r="B1532" s="91" t="s">
        <v>2236</v>
      </c>
      <c r="C1532" s="208" t="s">
        <v>2240</v>
      </c>
      <c r="D1532" s="208" t="s">
        <v>2241</v>
      </c>
      <c r="E1532" s="208" t="s">
        <v>61</v>
      </c>
      <c r="F1532" s="134">
        <v>60</v>
      </c>
      <c r="G1532" s="263"/>
      <c r="H1532" s="24"/>
      <c r="J1532" s="24"/>
      <c r="L1532" s="24"/>
      <c r="N1532" s="271"/>
      <c r="O1532" s="254">
        <v>0.03</v>
      </c>
      <c r="P1532" s="254">
        <v>0.111</v>
      </c>
      <c r="Q1532" s="266">
        <v>0</v>
      </c>
      <c r="R1532" s="26" t="s">
        <v>44</v>
      </c>
    </row>
    <row r="1533" spans="1:18" ht="25.5">
      <c r="A1533" s="91">
        <f t="shared" si="322"/>
        <v>1319</v>
      </c>
      <c r="B1533" s="91" t="s">
        <v>2236</v>
      </c>
      <c r="C1533" s="208" t="s">
        <v>2240</v>
      </c>
      <c r="D1533" s="208" t="s">
        <v>2242</v>
      </c>
      <c r="E1533" s="208" t="s">
        <v>61</v>
      </c>
      <c r="F1533" s="134">
        <v>60</v>
      </c>
      <c r="G1533" s="263"/>
      <c r="I1533" s="24"/>
      <c r="K1533" s="24"/>
      <c r="M1533" s="24"/>
      <c r="N1533" s="271"/>
      <c r="O1533" s="254">
        <v>0.03</v>
      </c>
      <c r="P1533" s="254">
        <v>0.216</v>
      </c>
      <c r="Q1533" s="266">
        <v>0</v>
      </c>
      <c r="R1533" s="26" t="s">
        <v>44</v>
      </c>
    </row>
    <row r="1534" spans="1:18" ht="25.5">
      <c r="A1534" s="91">
        <f t="shared" si="322"/>
        <v>1320</v>
      </c>
      <c r="B1534" s="91" t="s">
        <v>2243</v>
      </c>
      <c r="C1534" s="91" t="s">
        <v>2244</v>
      </c>
      <c r="D1534" s="91" t="s">
        <v>2245</v>
      </c>
      <c r="E1534" s="208" t="s">
        <v>43</v>
      </c>
      <c r="F1534" s="134">
        <v>60</v>
      </c>
      <c r="G1534" s="263"/>
      <c r="H1534" s="24"/>
      <c r="I1534" s="24"/>
      <c r="J1534" s="24"/>
      <c r="K1534" s="24"/>
      <c r="L1534" s="24"/>
      <c r="M1534" s="24"/>
      <c r="N1534" s="24"/>
      <c r="O1534" s="254">
        <v>0.08</v>
      </c>
      <c r="P1534" s="254">
        <v>0.08</v>
      </c>
      <c r="Q1534" s="266">
        <v>0</v>
      </c>
      <c r="R1534" s="26" t="s">
        <v>44</v>
      </c>
    </row>
    <row r="1535" spans="1:18" ht="25.5">
      <c r="A1535" s="91">
        <f t="shared" si="322"/>
        <v>1321</v>
      </c>
      <c r="B1535" s="91" t="s">
        <v>2246</v>
      </c>
      <c r="C1535" s="208" t="s">
        <v>2247</v>
      </c>
      <c r="D1535" s="208" t="s">
        <v>2248</v>
      </c>
      <c r="E1535" s="208" t="s">
        <v>61</v>
      </c>
      <c r="F1535" s="134">
        <v>60</v>
      </c>
      <c r="G1535" s="263"/>
      <c r="H1535" s="24"/>
      <c r="I1535" s="24"/>
      <c r="J1535" s="24"/>
      <c r="K1535" s="24"/>
      <c r="L1535" s="24"/>
      <c r="M1535" s="24"/>
      <c r="N1535" s="24"/>
      <c r="O1535" s="254">
        <v>7.0000000000000007E-2</v>
      </c>
      <c r="P1535" s="254">
        <v>7.0000000000000007E-2</v>
      </c>
      <c r="Q1535" s="266">
        <v>0</v>
      </c>
      <c r="R1535" s="26" t="s">
        <v>44</v>
      </c>
    </row>
    <row r="1536" spans="1:18" ht="38.25">
      <c r="A1536" s="91">
        <f t="shared" si="322"/>
        <v>1322</v>
      </c>
      <c r="B1536" s="91" t="s">
        <v>2249</v>
      </c>
      <c r="C1536" s="208" t="s">
        <v>2247</v>
      </c>
      <c r="D1536" s="208" t="s">
        <v>2250</v>
      </c>
      <c r="E1536" s="208" t="s">
        <v>61</v>
      </c>
      <c r="F1536" s="134">
        <v>60</v>
      </c>
      <c r="G1536" s="263"/>
      <c r="H1536" s="24"/>
      <c r="I1536" s="24"/>
      <c r="J1536" s="24"/>
      <c r="K1536" s="24"/>
      <c r="L1536" s="24"/>
      <c r="M1536" s="24"/>
      <c r="N1536" s="24"/>
      <c r="O1536" s="254">
        <v>0.43</v>
      </c>
      <c r="P1536" s="254">
        <v>0.43</v>
      </c>
      <c r="Q1536" s="266">
        <v>0</v>
      </c>
      <c r="R1536" s="26" t="s">
        <v>44</v>
      </c>
    </row>
    <row r="1537" spans="1:18" ht="38.25">
      <c r="A1537" s="91">
        <f t="shared" si="322"/>
        <v>1323</v>
      </c>
      <c r="B1537" s="91" t="s">
        <v>2251</v>
      </c>
      <c r="C1537" s="208" t="s">
        <v>2247</v>
      </c>
      <c r="D1537" s="208" t="s">
        <v>2252</v>
      </c>
      <c r="E1537" s="208" t="s">
        <v>61</v>
      </c>
      <c r="F1537" s="134">
        <v>60</v>
      </c>
      <c r="G1537" s="263"/>
      <c r="H1537" s="24"/>
      <c r="I1537" s="24"/>
      <c r="J1537" s="24"/>
      <c r="K1537" s="24"/>
      <c r="L1537" s="24"/>
      <c r="M1537" s="24"/>
      <c r="N1537" s="24"/>
      <c r="O1537" s="254">
        <v>1.24</v>
      </c>
      <c r="P1537" s="254">
        <v>1.24</v>
      </c>
      <c r="Q1537" s="266">
        <v>0</v>
      </c>
      <c r="R1537" s="26" t="s">
        <v>44</v>
      </c>
    </row>
    <row r="1538" spans="1:18" ht="38.25">
      <c r="A1538" s="91">
        <f t="shared" si="322"/>
        <v>1324</v>
      </c>
      <c r="B1538" s="91" t="s">
        <v>2253</v>
      </c>
      <c r="C1538" s="208" t="s">
        <v>2247</v>
      </c>
      <c r="D1538" s="208" t="s">
        <v>2254</v>
      </c>
      <c r="E1538" s="208" t="s">
        <v>61</v>
      </c>
      <c r="F1538" s="134">
        <v>60</v>
      </c>
      <c r="G1538" s="263"/>
      <c r="H1538" s="24"/>
      <c r="I1538" s="24"/>
      <c r="J1538" s="24"/>
      <c r="K1538" s="24"/>
      <c r="L1538" s="24"/>
      <c r="M1538" s="24"/>
      <c r="N1538" s="24"/>
      <c r="O1538" s="254">
        <v>0.5</v>
      </c>
      <c r="P1538" s="254">
        <v>0.5</v>
      </c>
      <c r="Q1538" s="266">
        <v>0</v>
      </c>
      <c r="R1538" s="26" t="s">
        <v>44</v>
      </c>
    </row>
    <row r="1539" spans="1:18" ht="76.5">
      <c r="A1539" s="91">
        <f t="shared" si="322"/>
        <v>1325</v>
      </c>
      <c r="B1539" s="91" t="s">
        <v>2255</v>
      </c>
      <c r="C1539" s="208" t="s">
        <v>2256</v>
      </c>
      <c r="D1539" s="208" t="s">
        <v>2257</v>
      </c>
      <c r="E1539" s="208" t="s">
        <v>180</v>
      </c>
      <c r="F1539" s="134">
        <v>20</v>
      </c>
      <c r="G1539" s="263"/>
      <c r="H1539" s="206"/>
      <c r="I1539" s="206"/>
      <c r="J1539" s="268">
        <v>0.2</v>
      </c>
      <c r="K1539" s="268">
        <v>0.2</v>
      </c>
      <c r="L1539" s="268">
        <v>0.2</v>
      </c>
      <c r="M1539" s="268">
        <v>0.2</v>
      </c>
      <c r="N1539" s="268">
        <v>0.2</v>
      </c>
      <c r="O1539" s="268">
        <v>0.2</v>
      </c>
      <c r="P1539" s="268">
        <v>0.2</v>
      </c>
      <c r="Q1539" s="263">
        <v>0</v>
      </c>
      <c r="R1539" s="26" t="s">
        <v>44</v>
      </c>
    </row>
    <row r="1540" spans="1:18" ht="140.25">
      <c r="A1540" s="91">
        <f t="shared" si="322"/>
        <v>1326</v>
      </c>
      <c r="B1540" s="91" t="s">
        <v>2258</v>
      </c>
      <c r="C1540" s="208" t="s">
        <v>2256</v>
      </c>
      <c r="D1540" s="208" t="s">
        <v>2259</v>
      </c>
      <c r="E1540" s="208" t="s">
        <v>180</v>
      </c>
      <c r="F1540" s="134">
        <v>20</v>
      </c>
      <c r="G1540" s="263"/>
      <c r="H1540" s="206"/>
      <c r="I1540" s="206"/>
      <c r="J1540" s="254">
        <v>1.27</v>
      </c>
      <c r="K1540" s="254">
        <v>1.27</v>
      </c>
      <c r="L1540" s="254">
        <v>1.27</v>
      </c>
      <c r="M1540" s="254">
        <v>1.27</v>
      </c>
      <c r="N1540" s="254">
        <v>1.27</v>
      </c>
      <c r="O1540" s="254">
        <v>1.27</v>
      </c>
      <c r="P1540" s="254">
        <v>1.27</v>
      </c>
      <c r="Q1540" s="266">
        <v>0</v>
      </c>
      <c r="R1540" s="26" t="s">
        <v>44</v>
      </c>
    </row>
    <row r="1541" spans="1:18" ht="89.25">
      <c r="A1541" s="91">
        <f t="shared" si="322"/>
        <v>1327</v>
      </c>
      <c r="B1541" s="91" t="s">
        <v>2260</v>
      </c>
      <c r="C1541" s="208" t="s">
        <v>2256</v>
      </c>
      <c r="D1541" s="208" t="s">
        <v>2261</v>
      </c>
      <c r="E1541" s="208" t="s">
        <v>180</v>
      </c>
      <c r="F1541" s="134">
        <v>20</v>
      </c>
      <c r="G1541" s="263"/>
      <c r="H1541" s="206"/>
      <c r="I1541" s="206"/>
      <c r="J1541" s="254">
        <v>0.49</v>
      </c>
      <c r="K1541" s="254">
        <v>0.49</v>
      </c>
      <c r="L1541" s="254">
        <v>0.49</v>
      </c>
      <c r="M1541" s="254">
        <v>0.49</v>
      </c>
      <c r="N1541" s="254">
        <v>0.49</v>
      </c>
      <c r="O1541" s="254">
        <v>0.49</v>
      </c>
      <c r="P1541" s="254">
        <v>0.49</v>
      </c>
      <c r="Q1541" s="266">
        <v>0</v>
      </c>
      <c r="R1541" s="26" t="s">
        <v>44</v>
      </c>
    </row>
    <row r="1542" spans="1:18" ht="38.25">
      <c r="A1542" s="91">
        <f t="shared" si="322"/>
        <v>1328</v>
      </c>
      <c r="B1542" s="91" t="s">
        <v>2262</v>
      </c>
      <c r="C1542" s="208" t="s">
        <v>2256</v>
      </c>
      <c r="D1542" s="208" t="s">
        <v>2263</v>
      </c>
      <c r="E1542" s="208" t="s">
        <v>180</v>
      </c>
      <c r="F1542" s="134">
        <v>20</v>
      </c>
      <c r="G1542" s="263"/>
      <c r="H1542" s="206"/>
      <c r="I1542" s="206"/>
      <c r="J1542" s="254">
        <v>0.41</v>
      </c>
      <c r="K1542" s="254">
        <v>0.41</v>
      </c>
      <c r="L1542" s="254">
        <v>0.41</v>
      </c>
      <c r="M1542" s="254">
        <v>0.41</v>
      </c>
      <c r="N1542" s="254">
        <v>0.41</v>
      </c>
      <c r="O1542" s="254">
        <v>0.41</v>
      </c>
      <c r="P1542" s="254">
        <v>0.41</v>
      </c>
      <c r="Q1542" s="266">
        <v>0</v>
      </c>
      <c r="R1542" s="26" t="s">
        <v>44</v>
      </c>
    </row>
    <row r="1543" spans="1:18" ht="127.5">
      <c r="A1543" s="91">
        <f t="shared" si="322"/>
        <v>1329</v>
      </c>
      <c r="B1543" s="91" t="s">
        <v>2264</v>
      </c>
      <c r="C1543" s="208" t="s">
        <v>2265</v>
      </c>
      <c r="D1543" s="208" t="s">
        <v>2266</v>
      </c>
      <c r="E1543" s="208" t="s">
        <v>180</v>
      </c>
      <c r="F1543" s="134">
        <v>20</v>
      </c>
      <c r="G1543" s="263"/>
      <c r="H1543" s="206"/>
      <c r="I1543" s="206"/>
      <c r="J1543" s="254">
        <v>0.33</v>
      </c>
      <c r="K1543" s="254">
        <v>0.33</v>
      </c>
      <c r="L1543" s="254">
        <v>0.33</v>
      </c>
      <c r="M1543" s="254">
        <v>0.33</v>
      </c>
      <c r="N1543" s="254">
        <v>0.33</v>
      </c>
      <c r="O1543" s="254">
        <v>0.33</v>
      </c>
      <c r="P1543" s="254">
        <v>0.33</v>
      </c>
      <c r="Q1543" s="266">
        <v>0</v>
      </c>
      <c r="R1543" s="26" t="s">
        <v>44</v>
      </c>
    </row>
    <row r="1544" spans="1:18" ht="25.5">
      <c r="A1544" s="91">
        <f t="shared" si="322"/>
        <v>1330</v>
      </c>
      <c r="B1544" s="91" t="s">
        <v>2267</v>
      </c>
      <c r="C1544" s="208" t="s">
        <v>2265</v>
      </c>
      <c r="D1544" s="208" t="s">
        <v>2268</v>
      </c>
      <c r="E1544" s="208" t="s">
        <v>180</v>
      </c>
      <c r="F1544" s="134">
        <v>20</v>
      </c>
      <c r="G1544" s="263"/>
      <c r="H1544" s="206"/>
      <c r="I1544" s="206"/>
      <c r="J1544" s="254">
        <v>0.02</v>
      </c>
      <c r="K1544" s="254">
        <v>0.02</v>
      </c>
      <c r="L1544" s="254">
        <v>0.02</v>
      </c>
      <c r="M1544" s="254">
        <v>0.02</v>
      </c>
      <c r="N1544" s="254">
        <v>0.02</v>
      </c>
      <c r="O1544" s="254">
        <v>0.02</v>
      </c>
      <c r="P1544" s="254">
        <v>0.02</v>
      </c>
      <c r="Q1544" s="266">
        <v>0</v>
      </c>
      <c r="R1544" s="26" t="s">
        <v>44</v>
      </c>
    </row>
    <row r="1545" spans="1:18" ht="25.5">
      <c r="A1545" s="91">
        <f t="shared" si="322"/>
        <v>1331</v>
      </c>
      <c r="B1545" s="91" t="s">
        <v>2269</v>
      </c>
      <c r="C1545" s="208" t="s">
        <v>2265</v>
      </c>
      <c r="D1545" s="208" t="s">
        <v>2270</v>
      </c>
      <c r="E1545" s="208" t="s">
        <v>180</v>
      </c>
      <c r="F1545" s="134">
        <v>20</v>
      </c>
      <c r="G1545" s="263"/>
      <c r="H1545" s="206"/>
      <c r="I1545" s="206"/>
      <c r="J1545" s="254">
        <v>0.05</v>
      </c>
      <c r="K1545" s="254">
        <v>0.05</v>
      </c>
      <c r="L1545" s="254">
        <v>0.05</v>
      </c>
      <c r="M1545" s="254">
        <v>0.05</v>
      </c>
      <c r="N1545" s="254">
        <v>0.05</v>
      </c>
      <c r="O1545" s="254">
        <v>0.05</v>
      </c>
      <c r="P1545" s="254">
        <v>0.05</v>
      </c>
      <c r="Q1545" s="266">
        <v>0</v>
      </c>
      <c r="R1545" s="26" t="s">
        <v>44</v>
      </c>
    </row>
    <row r="1546" spans="1:18" ht="51">
      <c r="A1546" s="91">
        <f t="shared" si="322"/>
        <v>1332</v>
      </c>
      <c r="B1546" s="91" t="s">
        <v>2271</v>
      </c>
      <c r="C1546" s="208" t="s">
        <v>2265</v>
      </c>
      <c r="D1546" s="208" t="s">
        <v>2272</v>
      </c>
      <c r="E1546" s="208" t="s">
        <v>180</v>
      </c>
      <c r="F1546" s="134">
        <v>20</v>
      </c>
      <c r="G1546" s="263"/>
      <c r="H1546" s="24"/>
      <c r="I1546" s="24"/>
      <c r="J1546" s="254">
        <v>0.3</v>
      </c>
      <c r="K1546" s="254">
        <v>0.3</v>
      </c>
      <c r="L1546" s="254">
        <v>0.3</v>
      </c>
      <c r="M1546" s="254">
        <v>0.3</v>
      </c>
      <c r="N1546" s="254">
        <v>0.3</v>
      </c>
      <c r="O1546" s="254">
        <v>0.3</v>
      </c>
      <c r="P1546" s="254">
        <v>0.3</v>
      </c>
      <c r="Q1546" s="266">
        <v>0</v>
      </c>
      <c r="R1546" s="26" t="s">
        <v>44</v>
      </c>
    </row>
    <row r="1547" spans="1:18" ht="51">
      <c r="A1547" s="91">
        <f t="shared" si="322"/>
        <v>1333</v>
      </c>
      <c r="B1547" s="91" t="s">
        <v>2271</v>
      </c>
      <c r="C1547" s="208" t="s">
        <v>2265</v>
      </c>
      <c r="D1547" s="208" t="s">
        <v>2273</v>
      </c>
      <c r="E1547" s="208" t="s">
        <v>180</v>
      </c>
      <c r="F1547" s="134">
        <v>20</v>
      </c>
      <c r="G1547" s="263"/>
      <c r="I1547" s="271"/>
      <c r="J1547" s="254">
        <v>0.37</v>
      </c>
      <c r="K1547" s="254">
        <v>0.37</v>
      </c>
      <c r="L1547" s="254">
        <v>0.37</v>
      </c>
      <c r="M1547" s="254">
        <v>0.37</v>
      </c>
      <c r="N1547" s="254">
        <v>0.37</v>
      </c>
      <c r="O1547" s="254">
        <v>0.37</v>
      </c>
      <c r="P1547" s="254">
        <v>0.37</v>
      </c>
      <c r="Q1547" s="266">
        <v>0</v>
      </c>
      <c r="R1547" s="26" t="s">
        <v>44</v>
      </c>
    </row>
    <row r="1548" spans="1:18" ht="51">
      <c r="A1548" s="91">
        <f t="shared" si="322"/>
        <v>1334</v>
      </c>
      <c r="B1548" s="91" t="s">
        <v>2271</v>
      </c>
      <c r="C1548" s="208" t="s">
        <v>2274</v>
      </c>
      <c r="D1548" s="208" t="s">
        <v>2233</v>
      </c>
      <c r="E1548" s="208" t="s">
        <v>61</v>
      </c>
      <c r="F1548" s="134">
        <v>60</v>
      </c>
      <c r="G1548" s="263"/>
      <c r="H1548" s="24"/>
      <c r="I1548" s="271"/>
      <c r="J1548" s="254">
        <v>0.1</v>
      </c>
      <c r="K1548" s="254">
        <v>0.1</v>
      </c>
      <c r="L1548" s="254">
        <v>0.1</v>
      </c>
      <c r="M1548" s="254">
        <v>0.1</v>
      </c>
      <c r="N1548" s="254">
        <v>0.1</v>
      </c>
      <c r="O1548" s="254">
        <v>0.1</v>
      </c>
      <c r="P1548" s="254">
        <v>0.1</v>
      </c>
      <c r="Q1548" s="266">
        <v>0</v>
      </c>
      <c r="R1548" s="26" t="s">
        <v>44</v>
      </c>
    </row>
    <row r="1549" spans="1:18" ht="51">
      <c r="A1549" s="91">
        <f t="shared" si="322"/>
        <v>1335</v>
      </c>
      <c r="B1549" s="91" t="s">
        <v>2271</v>
      </c>
      <c r="C1549" s="208" t="s">
        <v>2274</v>
      </c>
      <c r="D1549" s="208" t="s">
        <v>2234</v>
      </c>
      <c r="E1549" s="208" t="s">
        <v>61</v>
      </c>
      <c r="F1549" s="134">
        <v>60</v>
      </c>
      <c r="G1549" s="263"/>
      <c r="I1549" s="271"/>
      <c r="J1549" s="254">
        <v>0.2</v>
      </c>
      <c r="K1549" s="254">
        <v>0.2</v>
      </c>
      <c r="L1549" s="254">
        <v>0.2</v>
      </c>
      <c r="M1549" s="254">
        <v>0.2</v>
      </c>
      <c r="N1549" s="254">
        <v>0.2</v>
      </c>
      <c r="O1549" s="254">
        <v>0.2</v>
      </c>
      <c r="P1549" s="254">
        <v>0.2</v>
      </c>
      <c r="Q1549" s="266">
        <v>0</v>
      </c>
      <c r="R1549" s="26" t="s">
        <v>44</v>
      </c>
    </row>
    <row r="1550" spans="1:18" ht="51">
      <c r="A1550" s="91">
        <f t="shared" si="322"/>
        <v>1336</v>
      </c>
      <c r="B1550" s="91" t="s">
        <v>2271</v>
      </c>
      <c r="C1550" s="208" t="s">
        <v>2274</v>
      </c>
      <c r="D1550" s="208" t="s">
        <v>2275</v>
      </c>
      <c r="E1550" s="208" t="s">
        <v>61</v>
      </c>
      <c r="F1550" s="134">
        <v>60</v>
      </c>
      <c r="G1550" s="263"/>
      <c r="H1550" s="24"/>
      <c r="I1550" s="271"/>
      <c r="J1550" s="254">
        <v>0.24099999999999999</v>
      </c>
      <c r="K1550" s="254">
        <v>0.24099999999999999</v>
      </c>
      <c r="L1550" s="254">
        <v>0.24099999999999999</v>
      </c>
      <c r="M1550" s="254">
        <v>0.24099999999999999</v>
      </c>
      <c r="N1550" s="254">
        <v>0.24099999999999999</v>
      </c>
      <c r="O1550" s="254">
        <v>0.24099999999999999</v>
      </c>
      <c r="P1550" s="254">
        <v>0.24099999999999999</v>
      </c>
      <c r="Q1550" s="266">
        <v>0</v>
      </c>
      <c r="R1550" s="26" t="s">
        <v>44</v>
      </c>
    </row>
    <row r="1551" spans="1:18" ht="51">
      <c r="A1551" s="91">
        <f t="shared" si="322"/>
        <v>1337</v>
      </c>
      <c r="B1551" s="91" t="s">
        <v>2271</v>
      </c>
      <c r="C1551" s="208" t="s">
        <v>2274</v>
      </c>
      <c r="D1551" s="208" t="s">
        <v>2276</v>
      </c>
      <c r="E1551" s="208" t="s">
        <v>61</v>
      </c>
      <c r="F1551" s="134">
        <v>60</v>
      </c>
      <c r="G1551" s="263"/>
      <c r="I1551" s="24"/>
      <c r="J1551" s="254">
        <v>0.2</v>
      </c>
      <c r="K1551" s="254">
        <v>0.2</v>
      </c>
      <c r="L1551" s="254">
        <v>0.2</v>
      </c>
      <c r="M1551" s="254">
        <v>0.2</v>
      </c>
      <c r="N1551" s="254">
        <v>0.2</v>
      </c>
      <c r="O1551" s="254">
        <v>0.2</v>
      </c>
      <c r="P1551" s="254">
        <v>0.2</v>
      </c>
      <c r="Q1551" s="266">
        <v>0</v>
      </c>
      <c r="R1551" s="26" t="s">
        <v>44</v>
      </c>
    </row>
    <row r="1552" spans="1:18" ht="38.25">
      <c r="A1552" s="91">
        <f t="shared" si="322"/>
        <v>1338</v>
      </c>
      <c r="B1552" s="252" t="s">
        <v>2262</v>
      </c>
      <c r="C1552" s="272" t="s">
        <v>2277</v>
      </c>
      <c r="D1552" s="272" t="s">
        <v>2278</v>
      </c>
      <c r="E1552" s="272" t="s">
        <v>61</v>
      </c>
      <c r="F1552" s="134">
        <v>60</v>
      </c>
      <c r="G1552" s="263"/>
      <c r="H1552" s="206"/>
      <c r="I1552" s="206"/>
      <c r="J1552" s="265">
        <v>0.127</v>
      </c>
      <c r="K1552" s="273">
        <v>0.127</v>
      </c>
      <c r="L1552" s="273">
        <v>0.127</v>
      </c>
      <c r="M1552" s="273">
        <v>0.127</v>
      </c>
      <c r="N1552" s="273">
        <v>0.127</v>
      </c>
      <c r="O1552" s="273">
        <v>0.127</v>
      </c>
      <c r="P1552" s="273">
        <v>0.127</v>
      </c>
      <c r="Q1552" s="266">
        <v>0</v>
      </c>
      <c r="R1552" s="26" t="s">
        <v>44</v>
      </c>
    </row>
    <row r="1553" spans="1:18" ht="140.25">
      <c r="A1553" s="91">
        <f t="shared" si="322"/>
        <v>1339</v>
      </c>
      <c r="B1553" s="91" t="s">
        <v>2279</v>
      </c>
      <c r="C1553" s="262" t="s">
        <v>2280</v>
      </c>
      <c r="D1553" s="91" t="s">
        <v>1605</v>
      </c>
      <c r="E1553" s="21" t="s">
        <v>43</v>
      </c>
      <c r="F1553" s="89">
        <v>20</v>
      </c>
      <c r="G1553" s="24"/>
      <c r="H1553" s="206"/>
      <c r="I1553" s="206"/>
      <c r="J1553" s="265">
        <v>0.36</v>
      </c>
      <c r="K1553" s="274">
        <v>0.36</v>
      </c>
      <c r="L1553" s="275">
        <v>0.36</v>
      </c>
      <c r="M1553" s="275">
        <v>0.36</v>
      </c>
      <c r="N1553" s="275">
        <v>0.36</v>
      </c>
      <c r="O1553" s="275">
        <v>0.36</v>
      </c>
      <c r="P1553" s="254">
        <v>0.36</v>
      </c>
      <c r="Q1553" s="276">
        <v>0</v>
      </c>
      <c r="R1553" s="26" t="s">
        <v>44</v>
      </c>
    </row>
    <row r="1554" spans="1:18" ht="25.5">
      <c r="A1554" s="91">
        <f t="shared" si="322"/>
        <v>1340</v>
      </c>
      <c r="B1554" s="91" t="s">
        <v>2281</v>
      </c>
      <c r="C1554" s="208" t="s">
        <v>2280</v>
      </c>
      <c r="D1554" s="208" t="s">
        <v>2282</v>
      </c>
      <c r="E1554" s="208" t="s">
        <v>180</v>
      </c>
      <c r="F1554" s="134">
        <v>20</v>
      </c>
      <c r="G1554" s="263"/>
      <c r="H1554" s="206"/>
      <c r="I1554" s="206"/>
      <c r="J1554" s="275">
        <v>0.22</v>
      </c>
      <c r="K1554" s="254">
        <v>0.22</v>
      </c>
      <c r="L1554" s="254">
        <v>0.22</v>
      </c>
      <c r="M1554" s="254">
        <v>0.22</v>
      </c>
      <c r="N1554" s="254">
        <v>0.22</v>
      </c>
      <c r="O1554" s="254">
        <v>0.22</v>
      </c>
      <c r="P1554" s="254">
        <v>0.22</v>
      </c>
      <c r="Q1554" s="266">
        <v>0</v>
      </c>
      <c r="R1554" s="26" t="s">
        <v>44</v>
      </c>
    </row>
    <row r="1555" spans="1:18" ht="51">
      <c r="A1555" s="91">
        <f t="shared" si="322"/>
        <v>1341</v>
      </c>
      <c r="B1555" s="91" t="s">
        <v>2283</v>
      </c>
      <c r="C1555" s="208" t="s">
        <v>2280</v>
      </c>
      <c r="D1555" s="208" t="s">
        <v>2284</v>
      </c>
      <c r="E1555" s="208" t="s">
        <v>180</v>
      </c>
      <c r="F1555" s="134">
        <v>20</v>
      </c>
      <c r="G1555" s="263"/>
      <c r="H1555" s="24"/>
      <c r="I1555" s="24"/>
      <c r="J1555" s="254">
        <v>0.5</v>
      </c>
      <c r="K1555" s="254">
        <v>0.5</v>
      </c>
      <c r="L1555" s="254">
        <v>0.5</v>
      </c>
      <c r="M1555" s="254">
        <v>0.5</v>
      </c>
      <c r="N1555" s="254">
        <v>0.5</v>
      </c>
      <c r="O1555" s="254">
        <v>0.5</v>
      </c>
      <c r="P1555" s="254">
        <v>0.5</v>
      </c>
      <c r="Q1555" s="266">
        <v>0</v>
      </c>
      <c r="R1555" s="26" t="s">
        <v>44</v>
      </c>
    </row>
    <row r="1556" spans="1:18" ht="25.5">
      <c r="A1556" s="91">
        <f t="shared" si="322"/>
        <v>1342</v>
      </c>
      <c r="B1556" s="91" t="s">
        <v>2285</v>
      </c>
      <c r="C1556" s="208" t="s">
        <v>2280</v>
      </c>
      <c r="D1556" s="208" t="s">
        <v>2286</v>
      </c>
      <c r="E1556" s="208" t="s">
        <v>180</v>
      </c>
      <c r="F1556" s="134">
        <v>20</v>
      </c>
      <c r="G1556" s="263"/>
      <c r="H1556" s="24"/>
      <c r="I1556" s="24"/>
      <c r="J1556" s="263">
        <v>3.5999999999999997E-2</v>
      </c>
      <c r="K1556" s="263">
        <v>3.5999999999999997E-2</v>
      </c>
      <c r="L1556" s="263">
        <v>3.5999999999999997E-2</v>
      </c>
      <c r="M1556" s="263">
        <v>3.5999999999999997E-2</v>
      </c>
      <c r="N1556" s="263">
        <v>3.5999999999999997E-2</v>
      </c>
      <c r="O1556" s="263">
        <v>3.5999999999999997E-2</v>
      </c>
      <c r="P1556" s="277">
        <v>3.5999999999999997E-2</v>
      </c>
      <c r="Q1556" s="263">
        <v>0</v>
      </c>
      <c r="R1556" s="26" t="s">
        <v>44</v>
      </c>
    </row>
    <row r="1557" spans="1:18" ht="51">
      <c r="A1557" s="91">
        <f t="shared" si="322"/>
        <v>1343</v>
      </c>
      <c r="B1557" s="91" t="s">
        <v>2287</v>
      </c>
      <c r="C1557" s="262" t="s">
        <v>2288</v>
      </c>
      <c r="D1557" s="91" t="s">
        <v>823</v>
      </c>
      <c r="E1557" s="208" t="s">
        <v>43</v>
      </c>
      <c r="F1557" s="89">
        <v>20</v>
      </c>
      <c r="G1557" s="24"/>
      <c r="H1557" s="263"/>
      <c r="I1557" s="263"/>
      <c r="J1557" s="24">
        <v>0.1</v>
      </c>
      <c r="K1557" s="24">
        <v>0.1</v>
      </c>
      <c r="L1557" s="24">
        <v>0.1</v>
      </c>
      <c r="M1557" s="24">
        <v>0.1</v>
      </c>
      <c r="N1557" s="24">
        <v>0.1</v>
      </c>
      <c r="O1557" s="24">
        <v>0.1</v>
      </c>
      <c r="P1557" s="24">
        <v>0.1</v>
      </c>
      <c r="Q1557" s="181">
        <v>0</v>
      </c>
      <c r="R1557" s="26" t="s">
        <v>44</v>
      </c>
    </row>
    <row r="1558" spans="1:18" ht="114.75">
      <c r="A1558" s="91">
        <f t="shared" si="322"/>
        <v>1344</v>
      </c>
      <c r="B1558" s="91" t="s">
        <v>2289</v>
      </c>
      <c r="C1558" s="262" t="s">
        <v>2290</v>
      </c>
      <c r="D1558" s="91" t="s">
        <v>2291</v>
      </c>
      <c r="E1558" s="208" t="s">
        <v>43</v>
      </c>
      <c r="F1558" s="89">
        <v>20</v>
      </c>
      <c r="G1558" s="24"/>
      <c r="H1558" s="263"/>
      <c r="I1558" s="263"/>
      <c r="J1558" s="24">
        <v>1.71</v>
      </c>
      <c r="K1558" s="24">
        <v>1.71</v>
      </c>
      <c r="L1558" s="24">
        <v>1.71</v>
      </c>
      <c r="M1558" s="24">
        <v>1.71</v>
      </c>
      <c r="N1558" s="24">
        <v>1.71</v>
      </c>
      <c r="O1558" s="24">
        <v>1.71</v>
      </c>
      <c r="P1558" s="24">
        <v>1.71</v>
      </c>
      <c r="Q1558" s="181">
        <v>0</v>
      </c>
      <c r="R1558" s="26" t="s">
        <v>44</v>
      </c>
    </row>
    <row r="1559" spans="1:18" ht="25.5">
      <c r="A1559" s="91">
        <f t="shared" si="322"/>
        <v>1345</v>
      </c>
      <c r="B1559" s="91" t="s">
        <v>2292</v>
      </c>
      <c r="C1559" s="262" t="s">
        <v>2290</v>
      </c>
      <c r="D1559" s="91" t="s">
        <v>437</v>
      </c>
      <c r="E1559" s="21" t="s">
        <v>43</v>
      </c>
      <c r="F1559" s="89">
        <v>20</v>
      </c>
      <c r="G1559" s="24"/>
      <c r="H1559" s="263"/>
      <c r="I1559" s="263"/>
      <c r="J1559" s="24">
        <v>0.3</v>
      </c>
      <c r="K1559" s="24">
        <v>0.3</v>
      </c>
      <c r="L1559" s="24">
        <v>0.3</v>
      </c>
      <c r="M1559" s="24">
        <v>0.3</v>
      </c>
      <c r="N1559" s="24">
        <v>0.3</v>
      </c>
      <c r="O1559" s="24">
        <v>0.3</v>
      </c>
      <c r="P1559" s="24">
        <v>0.3</v>
      </c>
      <c r="Q1559" s="181">
        <v>0</v>
      </c>
      <c r="R1559" s="26" t="s">
        <v>44</v>
      </c>
    </row>
    <row r="1560" spans="1:18" ht="25.5">
      <c r="A1560" s="91">
        <f t="shared" si="322"/>
        <v>1346</v>
      </c>
      <c r="B1560" s="91" t="s">
        <v>2293</v>
      </c>
      <c r="C1560" s="262" t="s">
        <v>2290</v>
      </c>
      <c r="D1560" s="91" t="s">
        <v>2294</v>
      </c>
      <c r="E1560" s="21" t="s">
        <v>43</v>
      </c>
      <c r="F1560" s="89">
        <v>20</v>
      </c>
      <c r="G1560" s="24"/>
      <c r="H1560" s="263"/>
      <c r="I1560" s="263"/>
      <c r="J1560" s="24">
        <v>0.1</v>
      </c>
      <c r="K1560" s="24">
        <v>0.1</v>
      </c>
      <c r="L1560" s="24">
        <v>0.1</v>
      </c>
      <c r="M1560" s="24">
        <v>0.1</v>
      </c>
      <c r="N1560" s="24">
        <v>0.1</v>
      </c>
      <c r="O1560" s="24">
        <v>0.1</v>
      </c>
      <c r="P1560" s="28">
        <v>0.1</v>
      </c>
      <c r="Q1560" s="181">
        <v>0</v>
      </c>
      <c r="R1560" s="26" t="s">
        <v>44</v>
      </c>
    </row>
    <row r="1561" spans="1:18" ht="153">
      <c r="A1561" s="91">
        <f t="shared" si="322"/>
        <v>1347</v>
      </c>
      <c r="B1561" s="91" t="s">
        <v>2295</v>
      </c>
      <c r="C1561" s="208" t="s">
        <v>2296</v>
      </c>
      <c r="D1561" s="208" t="s">
        <v>2297</v>
      </c>
      <c r="E1561" s="208" t="s">
        <v>180</v>
      </c>
      <c r="F1561" s="134">
        <v>20</v>
      </c>
      <c r="G1561" s="263"/>
      <c r="H1561" s="206"/>
      <c r="I1561" s="206"/>
      <c r="J1561" s="254">
        <v>0.16</v>
      </c>
      <c r="K1561" s="254">
        <v>0.16</v>
      </c>
      <c r="L1561" s="254">
        <v>0.16</v>
      </c>
      <c r="M1561" s="254">
        <v>0.16</v>
      </c>
      <c r="N1561" s="254">
        <v>0.16</v>
      </c>
      <c r="O1561" s="254">
        <v>0.16</v>
      </c>
      <c r="P1561" s="254">
        <v>0.16</v>
      </c>
      <c r="Q1561" s="266">
        <v>0</v>
      </c>
      <c r="R1561" s="26" t="s">
        <v>44</v>
      </c>
    </row>
    <row r="1562" spans="1:18" ht="51">
      <c r="A1562" s="91">
        <f t="shared" si="322"/>
        <v>1348</v>
      </c>
      <c r="B1562" s="91" t="s">
        <v>2298</v>
      </c>
      <c r="C1562" s="208" t="s">
        <v>2296</v>
      </c>
      <c r="D1562" s="208" t="s">
        <v>2299</v>
      </c>
      <c r="E1562" s="208" t="s">
        <v>180</v>
      </c>
      <c r="F1562" s="134">
        <v>20</v>
      </c>
      <c r="G1562" s="263"/>
      <c r="H1562" s="206"/>
      <c r="I1562" s="206"/>
      <c r="J1562" s="254">
        <v>0.19</v>
      </c>
      <c r="K1562" s="254">
        <v>0.19</v>
      </c>
      <c r="L1562" s="254">
        <v>0.19</v>
      </c>
      <c r="M1562" s="254">
        <v>0.19</v>
      </c>
      <c r="N1562" s="254">
        <v>0.19</v>
      </c>
      <c r="O1562" s="254">
        <v>0.19</v>
      </c>
      <c r="P1562" s="254">
        <v>0.19</v>
      </c>
      <c r="Q1562" s="266">
        <v>0</v>
      </c>
      <c r="R1562" s="26" t="s">
        <v>44</v>
      </c>
    </row>
    <row r="1563" spans="1:18" ht="51">
      <c r="A1563" s="91">
        <f t="shared" si="322"/>
        <v>1349</v>
      </c>
      <c r="B1563" s="91" t="s">
        <v>2300</v>
      </c>
      <c r="C1563" s="208" t="s">
        <v>2296</v>
      </c>
      <c r="D1563" s="208" t="s">
        <v>2301</v>
      </c>
      <c r="E1563" s="208" t="s">
        <v>180</v>
      </c>
      <c r="F1563" s="134">
        <v>20</v>
      </c>
      <c r="G1563" s="263"/>
      <c r="H1563" s="24"/>
      <c r="I1563" s="24"/>
      <c r="J1563" s="254">
        <v>0.47</v>
      </c>
      <c r="K1563" s="254">
        <v>0.47</v>
      </c>
      <c r="L1563" s="254">
        <v>0.47</v>
      </c>
      <c r="M1563" s="254">
        <v>0.47</v>
      </c>
      <c r="N1563" s="254">
        <v>0.47</v>
      </c>
      <c r="O1563" s="254">
        <v>0.47</v>
      </c>
      <c r="P1563" s="254">
        <v>0.47</v>
      </c>
      <c r="Q1563" s="266">
        <v>0</v>
      </c>
      <c r="R1563" s="26" t="s">
        <v>44</v>
      </c>
    </row>
    <row r="1564" spans="1:18" ht="51">
      <c r="A1564" s="91">
        <f t="shared" si="322"/>
        <v>1350</v>
      </c>
      <c r="B1564" s="91" t="s">
        <v>2302</v>
      </c>
      <c r="C1564" s="208" t="s">
        <v>2296</v>
      </c>
      <c r="D1564" s="208" t="s">
        <v>2303</v>
      </c>
      <c r="E1564" s="208" t="s">
        <v>180</v>
      </c>
      <c r="F1564" s="134">
        <v>20</v>
      </c>
      <c r="G1564" s="263"/>
      <c r="H1564" s="24"/>
      <c r="I1564" s="24"/>
      <c r="J1564" s="254">
        <v>0.13</v>
      </c>
      <c r="K1564" s="254">
        <v>0.13</v>
      </c>
      <c r="L1564" s="254">
        <v>0.13</v>
      </c>
      <c r="M1564" s="254">
        <v>0.13</v>
      </c>
      <c r="N1564" s="254">
        <v>0.13</v>
      </c>
      <c r="O1564" s="254">
        <v>0.13</v>
      </c>
      <c r="P1564" s="254">
        <v>0.13</v>
      </c>
      <c r="Q1564" s="266">
        <v>0</v>
      </c>
      <c r="R1564" s="26" t="s">
        <v>44</v>
      </c>
    </row>
    <row r="1565" spans="1:18" ht="102">
      <c r="A1565" s="91">
        <f t="shared" si="322"/>
        <v>1351</v>
      </c>
      <c r="B1565" s="91" t="s">
        <v>2304</v>
      </c>
      <c r="C1565" s="208" t="s">
        <v>2305</v>
      </c>
      <c r="D1565" s="208" t="s">
        <v>2306</v>
      </c>
      <c r="E1565" s="208" t="s">
        <v>180</v>
      </c>
      <c r="F1565" s="134">
        <v>20</v>
      </c>
      <c r="G1565" s="263"/>
      <c r="H1565" s="206"/>
      <c r="I1565" s="206"/>
      <c r="J1565" s="267">
        <v>0.05</v>
      </c>
      <c r="K1565" s="267">
        <v>0.05</v>
      </c>
      <c r="L1565" s="267">
        <v>0.05</v>
      </c>
      <c r="M1565" s="267">
        <v>0.05</v>
      </c>
      <c r="N1565" s="267">
        <v>0.05</v>
      </c>
      <c r="O1565" s="267">
        <v>0.05</v>
      </c>
      <c r="P1565" s="267">
        <v>0.05</v>
      </c>
      <c r="Q1565" s="263">
        <v>0</v>
      </c>
      <c r="R1565" s="26" t="s">
        <v>44</v>
      </c>
    </row>
    <row r="1566" spans="1:18" ht="76.5">
      <c r="A1566" s="91">
        <f t="shared" ref="A1566:A1594" si="323">A1565+1</f>
        <v>1352</v>
      </c>
      <c r="B1566" s="91" t="s">
        <v>2307</v>
      </c>
      <c r="C1566" s="208" t="s">
        <v>2305</v>
      </c>
      <c r="D1566" s="208" t="s">
        <v>2224</v>
      </c>
      <c r="E1566" s="208" t="s">
        <v>180</v>
      </c>
      <c r="F1566" s="134">
        <v>20</v>
      </c>
      <c r="G1566" s="263"/>
      <c r="H1566" s="206"/>
      <c r="I1566" s="206"/>
      <c r="J1566" s="254">
        <v>1.67</v>
      </c>
      <c r="K1566" s="254">
        <v>1.67</v>
      </c>
      <c r="L1566" s="254">
        <v>1.67</v>
      </c>
      <c r="M1566" s="254">
        <v>1.67</v>
      </c>
      <c r="N1566" s="254">
        <v>1.67</v>
      </c>
      <c r="O1566" s="254">
        <v>1.67</v>
      </c>
      <c r="P1566" s="254">
        <v>1.67</v>
      </c>
      <c r="Q1566" s="266">
        <v>0</v>
      </c>
      <c r="R1566" s="26" t="s">
        <v>44</v>
      </c>
    </row>
    <row r="1567" spans="1:18" ht="25.5">
      <c r="A1567" s="91">
        <f t="shared" si="323"/>
        <v>1353</v>
      </c>
      <c r="B1567" s="91" t="s">
        <v>2308</v>
      </c>
      <c r="C1567" s="208" t="s">
        <v>2305</v>
      </c>
      <c r="D1567" s="208" t="s">
        <v>2309</v>
      </c>
      <c r="E1567" s="208" t="s">
        <v>180</v>
      </c>
      <c r="F1567" s="134">
        <v>20</v>
      </c>
      <c r="G1567" s="263"/>
      <c r="H1567" s="206"/>
      <c r="I1567" s="206"/>
      <c r="J1567" s="254">
        <v>0.04</v>
      </c>
      <c r="K1567" s="254">
        <v>0.04</v>
      </c>
      <c r="L1567" s="254">
        <v>0.04</v>
      </c>
      <c r="M1567" s="254">
        <v>0.04</v>
      </c>
      <c r="N1567" s="254">
        <v>0.04</v>
      </c>
      <c r="O1567" s="254">
        <v>0.04</v>
      </c>
      <c r="P1567" s="254">
        <v>0.04</v>
      </c>
      <c r="Q1567" s="266">
        <v>0</v>
      </c>
      <c r="R1567" s="26" t="s">
        <v>44</v>
      </c>
    </row>
    <row r="1568" spans="1:18" ht="89.25">
      <c r="A1568" s="91">
        <f t="shared" si="323"/>
        <v>1354</v>
      </c>
      <c r="B1568" s="91" t="s">
        <v>2310</v>
      </c>
      <c r="C1568" s="208" t="s">
        <v>2305</v>
      </c>
      <c r="D1568" s="208" t="s">
        <v>2311</v>
      </c>
      <c r="E1568" s="208" t="s">
        <v>180</v>
      </c>
      <c r="F1568" s="134">
        <v>20</v>
      </c>
      <c r="G1568" s="263"/>
      <c r="H1568" s="206"/>
      <c r="I1568" s="206"/>
      <c r="J1568" s="254">
        <v>0.13</v>
      </c>
      <c r="K1568" s="254">
        <v>0.13</v>
      </c>
      <c r="L1568" s="254">
        <v>0.13</v>
      </c>
      <c r="M1568" s="254">
        <v>0.13</v>
      </c>
      <c r="N1568" s="254">
        <v>0.13</v>
      </c>
      <c r="O1568" s="254">
        <v>0.13</v>
      </c>
      <c r="P1568" s="254">
        <v>0.13</v>
      </c>
      <c r="Q1568" s="266">
        <v>0</v>
      </c>
      <c r="R1568" s="26" t="s">
        <v>44</v>
      </c>
    </row>
    <row r="1569" spans="1:18" ht="38.25">
      <c r="A1569" s="91">
        <f t="shared" si="323"/>
        <v>1355</v>
      </c>
      <c r="B1569" s="91" t="s">
        <v>2312</v>
      </c>
      <c r="C1569" s="208" t="s">
        <v>2305</v>
      </c>
      <c r="D1569" s="208" t="s">
        <v>2313</v>
      </c>
      <c r="E1569" s="208" t="s">
        <v>180</v>
      </c>
      <c r="F1569" s="134">
        <v>20</v>
      </c>
      <c r="G1569" s="263"/>
      <c r="H1569" s="206"/>
      <c r="I1569" s="206"/>
      <c r="J1569" s="254">
        <v>0.16</v>
      </c>
      <c r="K1569" s="254">
        <v>0.16</v>
      </c>
      <c r="L1569" s="254">
        <v>0.16</v>
      </c>
      <c r="M1569" s="254">
        <v>0.16</v>
      </c>
      <c r="N1569" s="254">
        <v>0.16</v>
      </c>
      <c r="O1569" s="254">
        <v>0.16</v>
      </c>
      <c r="P1569" s="254">
        <v>0.16</v>
      </c>
      <c r="Q1569" s="266">
        <v>0</v>
      </c>
      <c r="R1569" s="26" t="s">
        <v>44</v>
      </c>
    </row>
    <row r="1570" spans="1:18" ht="25.5">
      <c r="A1570" s="91">
        <f t="shared" si="323"/>
        <v>1356</v>
      </c>
      <c r="B1570" s="91" t="s">
        <v>2243</v>
      </c>
      <c r="C1570" s="91" t="s">
        <v>2314</v>
      </c>
      <c r="D1570" s="91" t="s">
        <v>2315</v>
      </c>
      <c r="E1570" s="208" t="s">
        <v>43</v>
      </c>
      <c r="F1570" s="134">
        <v>60</v>
      </c>
      <c r="G1570" s="263"/>
      <c r="H1570" s="24"/>
      <c r="I1570" s="24"/>
      <c r="J1570" s="24"/>
      <c r="K1570" s="24"/>
      <c r="L1570" s="24"/>
      <c r="M1570" s="24"/>
      <c r="N1570" s="24"/>
      <c r="O1570" s="24">
        <v>1.4E-2</v>
      </c>
      <c r="P1570" s="278">
        <v>1.4E-2</v>
      </c>
      <c r="Q1570" s="263">
        <v>0</v>
      </c>
      <c r="R1570" s="26" t="s">
        <v>44</v>
      </c>
    </row>
    <row r="1571" spans="1:18" ht="25.5">
      <c r="A1571" s="91">
        <f t="shared" si="323"/>
        <v>1357</v>
      </c>
      <c r="B1571" s="91" t="s">
        <v>2243</v>
      </c>
      <c r="C1571" s="91" t="s">
        <v>2316</v>
      </c>
      <c r="D1571" s="91" t="s">
        <v>2317</v>
      </c>
      <c r="E1571" s="208" t="s">
        <v>43</v>
      </c>
      <c r="F1571" s="134">
        <v>60</v>
      </c>
      <c r="G1571" s="263"/>
      <c r="H1571" s="24"/>
      <c r="I1571" s="24"/>
      <c r="J1571" s="24"/>
      <c r="K1571" s="24"/>
      <c r="L1571" s="24"/>
      <c r="M1571" s="24"/>
      <c r="N1571" s="24"/>
      <c r="O1571" s="254">
        <v>0.08</v>
      </c>
      <c r="P1571" s="254">
        <v>0.08</v>
      </c>
      <c r="Q1571" s="266">
        <v>0</v>
      </c>
      <c r="R1571" s="26" t="s">
        <v>44</v>
      </c>
    </row>
    <row r="1572" spans="1:18" ht="63.75">
      <c r="A1572" s="91">
        <f t="shared" si="323"/>
        <v>1358</v>
      </c>
      <c r="B1572" s="91" t="s">
        <v>2318</v>
      </c>
      <c r="C1572" s="208" t="s">
        <v>2319</v>
      </c>
      <c r="D1572" s="208" t="s">
        <v>2320</v>
      </c>
      <c r="E1572" s="208" t="s">
        <v>61</v>
      </c>
      <c r="F1572" s="134">
        <v>60</v>
      </c>
      <c r="G1572" s="263"/>
      <c r="H1572" s="24"/>
      <c r="I1572" s="24"/>
      <c r="J1572" s="24"/>
      <c r="K1572" s="24"/>
      <c r="L1572" s="24"/>
      <c r="M1572" s="24"/>
      <c r="N1572" s="24"/>
      <c r="O1572" s="254">
        <v>7.0000000000000007E-2</v>
      </c>
      <c r="P1572" s="254">
        <v>7.0000000000000007E-2</v>
      </c>
      <c r="Q1572" s="266">
        <v>0</v>
      </c>
      <c r="R1572" s="26" t="s">
        <v>44</v>
      </c>
    </row>
    <row r="1573" spans="1:18" ht="25.5">
      <c r="A1573" s="91">
        <f t="shared" si="323"/>
        <v>1359</v>
      </c>
      <c r="B1573" s="91" t="s">
        <v>2321</v>
      </c>
      <c r="C1573" s="208" t="s">
        <v>2319</v>
      </c>
      <c r="D1573" s="208" t="s">
        <v>2322</v>
      </c>
      <c r="E1573" s="208" t="s">
        <v>61</v>
      </c>
      <c r="F1573" s="134">
        <v>60</v>
      </c>
      <c r="G1573" s="263"/>
      <c r="H1573" s="24"/>
      <c r="I1573" s="24"/>
      <c r="J1573" s="24"/>
      <c r="K1573" s="24"/>
      <c r="L1573" s="24"/>
      <c r="M1573" s="24"/>
      <c r="N1573" s="24"/>
      <c r="O1573" s="254">
        <v>0.13</v>
      </c>
      <c r="P1573" s="254">
        <v>0.13</v>
      </c>
      <c r="Q1573" s="266">
        <v>0</v>
      </c>
      <c r="R1573" s="26" t="s">
        <v>44</v>
      </c>
    </row>
    <row r="1574" spans="1:18" ht="25.5">
      <c r="A1574" s="91">
        <f t="shared" si="323"/>
        <v>1360</v>
      </c>
      <c r="B1574" s="91" t="s">
        <v>2323</v>
      </c>
      <c r="C1574" s="208" t="s">
        <v>2319</v>
      </c>
      <c r="D1574" s="208" t="s">
        <v>2324</v>
      </c>
      <c r="E1574" s="208" t="s">
        <v>61</v>
      </c>
      <c r="F1574" s="134">
        <v>60</v>
      </c>
      <c r="G1574" s="263"/>
      <c r="H1574" s="24"/>
      <c r="I1574" s="24"/>
      <c r="J1574" s="24"/>
      <c r="K1574" s="24"/>
      <c r="L1574" s="24"/>
      <c r="M1574" s="24"/>
      <c r="N1574" s="24"/>
      <c r="O1574" s="254">
        <v>0.05</v>
      </c>
      <c r="P1574" s="254">
        <v>0.05</v>
      </c>
      <c r="Q1574" s="266">
        <v>0</v>
      </c>
      <c r="R1574" s="26" t="s">
        <v>44</v>
      </c>
    </row>
    <row r="1575" spans="1:18" ht="51">
      <c r="A1575" s="91">
        <f t="shared" si="323"/>
        <v>1361</v>
      </c>
      <c r="B1575" s="91" t="s">
        <v>2325</v>
      </c>
      <c r="C1575" s="208" t="s">
        <v>2326</v>
      </c>
      <c r="D1575" s="208" t="s">
        <v>2303</v>
      </c>
      <c r="E1575" s="208" t="s">
        <v>61</v>
      </c>
      <c r="F1575" s="134">
        <v>60</v>
      </c>
      <c r="G1575" s="263"/>
      <c r="H1575" s="24"/>
      <c r="I1575" s="24"/>
      <c r="J1575" s="24"/>
      <c r="K1575" s="24"/>
      <c r="L1575" s="24"/>
      <c r="M1575" s="24"/>
      <c r="N1575" s="24"/>
      <c r="O1575" s="254">
        <v>0.1</v>
      </c>
      <c r="P1575" s="254">
        <v>0.1</v>
      </c>
      <c r="Q1575" s="266">
        <v>0</v>
      </c>
      <c r="R1575" s="26" t="s">
        <v>44</v>
      </c>
    </row>
    <row r="1576" spans="1:18" ht="25.5">
      <c r="A1576" s="91">
        <f t="shared" si="323"/>
        <v>1362</v>
      </c>
      <c r="B1576" s="91" t="s">
        <v>2327</v>
      </c>
      <c r="C1576" s="208" t="s">
        <v>2328</v>
      </c>
      <c r="D1576" s="208" t="s">
        <v>2329</v>
      </c>
      <c r="E1576" s="208" t="s">
        <v>61</v>
      </c>
      <c r="F1576" s="134">
        <v>60</v>
      </c>
      <c r="G1576" s="263"/>
      <c r="H1576" s="24"/>
      <c r="I1576" s="24"/>
      <c r="J1576" s="24"/>
      <c r="K1576" s="24"/>
      <c r="L1576" s="24"/>
      <c r="M1576" s="24"/>
      <c r="N1576" s="24"/>
      <c r="O1576" s="254">
        <v>0.3</v>
      </c>
      <c r="P1576" s="254">
        <v>0.3</v>
      </c>
      <c r="Q1576" s="266">
        <v>0</v>
      </c>
      <c r="R1576" s="26" t="s">
        <v>44</v>
      </c>
    </row>
    <row r="1577" spans="1:18" ht="25.5">
      <c r="A1577" s="91">
        <f t="shared" si="323"/>
        <v>1363</v>
      </c>
      <c r="B1577" s="91" t="s">
        <v>2330</v>
      </c>
      <c r="C1577" s="208" t="s">
        <v>2328</v>
      </c>
      <c r="D1577" s="208" t="s">
        <v>2331</v>
      </c>
      <c r="E1577" s="208" t="s">
        <v>61</v>
      </c>
      <c r="F1577" s="134">
        <v>60</v>
      </c>
      <c r="G1577" s="263"/>
      <c r="H1577" s="24"/>
      <c r="I1577" s="24"/>
      <c r="J1577" s="24"/>
      <c r="K1577" s="24"/>
      <c r="L1577" s="24"/>
      <c r="M1577" s="24"/>
      <c r="N1577" s="24"/>
      <c r="O1577" s="254">
        <v>0.3</v>
      </c>
      <c r="P1577" s="254">
        <v>0.3</v>
      </c>
      <c r="Q1577" s="266">
        <v>0</v>
      </c>
      <c r="R1577" s="26" t="s">
        <v>44</v>
      </c>
    </row>
    <row r="1578" spans="1:18" ht="25.5">
      <c r="A1578" s="91">
        <f t="shared" si="323"/>
        <v>1364</v>
      </c>
      <c r="B1578" s="91" t="s">
        <v>2332</v>
      </c>
      <c r="C1578" s="91" t="s">
        <v>2333</v>
      </c>
      <c r="D1578" s="91" t="s">
        <v>652</v>
      </c>
      <c r="E1578" s="208" t="s">
        <v>43</v>
      </c>
      <c r="F1578" s="134">
        <v>60</v>
      </c>
      <c r="G1578" s="263"/>
      <c r="H1578" s="24"/>
      <c r="I1578" s="24"/>
      <c r="J1578" s="24"/>
      <c r="K1578" s="24"/>
      <c r="L1578" s="24"/>
      <c r="M1578" s="24"/>
      <c r="N1578" s="24"/>
      <c r="O1578" s="254">
        <v>0.02</v>
      </c>
      <c r="P1578" s="254">
        <v>0.02</v>
      </c>
      <c r="Q1578" s="266">
        <v>0</v>
      </c>
      <c r="R1578" s="26" t="s">
        <v>44</v>
      </c>
    </row>
    <row r="1579" spans="1:18" ht="25.5">
      <c r="A1579" s="91">
        <f t="shared" si="323"/>
        <v>1365</v>
      </c>
      <c r="B1579" s="91" t="s">
        <v>2334</v>
      </c>
      <c r="C1579" s="208" t="s">
        <v>2335</v>
      </c>
      <c r="D1579" s="208" t="s">
        <v>2336</v>
      </c>
      <c r="E1579" s="208" t="s">
        <v>43</v>
      </c>
      <c r="F1579" s="134">
        <v>60</v>
      </c>
      <c r="G1579" s="263"/>
      <c r="H1579" s="206"/>
      <c r="I1579" s="206"/>
      <c r="J1579" s="206"/>
      <c r="K1579" s="206"/>
      <c r="L1579" s="206"/>
      <c r="M1579" s="206"/>
      <c r="N1579" s="206"/>
      <c r="O1579" s="254">
        <v>0.22</v>
      </c>
      <c r="P1579" s="254">
        <v>0.22</v>
      </c>
      <c r="Q1579" s="266">
        <v>0</v>
      </c>
      <c r="R1579" s="26" t="s">
        <v>44</v>
      </c>
    </row>
    <row r="1580" spans="1:18" ht="25.5">
      <c r="A1580" s="91">
        <f t="shared" si="323"/>
        <v>1366</v>
      </c>
      <c r="B1580" s="91" t="s">
        <v>2337</v>
      </c>
      <c r="C1580" s="208" t="s">
        <v>2335</v>
      </c>
      <c r="D1580" s="91" t="s">
        <v>378</v>
      </c>
      <c r="E1580" s="208" t="s">
        <v>43</v>
      </c>
      <c r="F1580" s="134">
        <v>60</v>
      </c>
      <c r="G1580" s="263"/>
      <c r="H1580" s="206"/>
      <c r="I1580" s="206"/>
      <c r="J1580" s="206"/>
      <c r="K1580" s="206"/>
      <c r="L1580" s="206"/>
      <c r="M1580" s="206"/>
      <c r="N1580" s="206"/>
      <c r="O1580" s="254">
        <v>0.15</v>
      </c>
      <c r="P1580" s="254">
        <v>0.15</v>
      </c>
      <c r="Q1580" s="266">
        <v>0</v>
      </c>
      <c r="R1580" s="26" t="s">
        <v>44</v>
      </c>
    </row>
    <row r="1581" spans="1:18" ht="25.5">
      <c r="A1581" s="91">
        <f t="shared" si="323"/>
        <v>1367</v>
      </c>
      <c r="B1581" s="91" t="s">
        <v>2337</v>
      </c>
      <c r="C1581" s="208" t="s">
        <v>2335</v>
      </c>
      <c r="D1581" s="91" t="s">
        <v>516</v>
      </c>
      <c r="E1581" s="208" t="s">
        <v>43</v>
      </c>
      <c r="F1581" s="134">
        <v>60</v>
      </c>
      <c r="G1581" s="263"/>
      <c r="H1581" s="206"/>
      <c r="I1581" s="206"/>
      <c r="J1581" s="206"/>
      <c r="K1581" s="206"/>
      <c r="L1581" s="206"/>
      <c r="M1581" s="206"/>
      <c r="N1581" s="206"/>
      <c r="O1581" s="254">
        <v>0.23</v>
      </c>
      <c r="P1581" s="254">
        <v>0.23</v>
      </c>
      <c r="Q1581" s="266">
        <v>0</v>
      </c>
      <c r="R1581" s="26" t="s">
        <v>44</v>
      </c>
    </row>
    <row r="1582" spans="1:18" ht="25.5">
      <c r="A1582" s="91">
        <f t="shared" si="323"/>
        <v>1368</v>
      </c>
      <c r="B1582" s="91" t="s">
        <v>2337</v>
      </c>
      <c r="C1582" s="208" t="s">
        <v>2335</v>
      </c>
      <c r="D1582" s="91" t="s">
        <v>518</v>
      </c>
      <c r="E1582" s="208" t="s">
        <v>43</v>
      </c>
      <c r="F1582" s="134">
        <v>60</v>
      </c>
      <c r="G1582" s="263"/>
      <c r="H1582" s="206"/>
      <c r="I1582" s="206"/>
      <c r="J1582" s="206"/>
      <c r="K1582" s="206"/>
      <c r="L1582" s="206"/>
      <c r="M1582" s="206"/>
      <c r="N1582" s="206"/>
      <c r="O1582" s="254">
        <v>0.23</v>
      </c>
      <c r="P1582" s="254">
        <v>0.23</v>
      </c>
      <c r="Q1582" s="266">
        <v>0</v>
      </c>
      <c r="R1582" s="26" t="s">
        <v>44</v>
      </c>
    </row>
    <row r="1583" spans="1:18" ht="102">
      <c r="A1583" s="91">
        <f t="shared" si="323"/>
        <v>1369</v>
      </c>
      <c r="B1583" s="91" t="s">
        <v>2338</v>
      </c>
      <c r="C1583" s="208" t="s">
        <v>2339</v>
      </c>
      <c r="D1583" s="208" t="s">
        <v>2340</v>
      </c>
      <c r="E1583" s="208" t="s">
        <v>43</v>
      </c>
      <c r="F1583" s="134">
        <v>60</v>
      </c>
      <c r="G1583" s="263"/>
      <c r="H1583" s="206"/>
      <c r="I1583" s="206"/>
      <c r="J1583" s="206"/>
      <c r="K1583" s="206"/>
      <c r="L1583" s="206"/>
      <c r="M1583" s="206"/>
      <c r="N1583" s="206"/>
      <c r="O1583" s="254">
        <v>0.15</v>
      </c>
      <c r="P1583" s="254">
        <v>0.15</v>
      </c>
      <c r="Q1583" s="266">
        <v>0</v>
      </c>
      <c r="R1583" s="26" t="s">
        <v>44</v>
      </c>
    </row>
    <row r="1584" spans="1:18" ht="153">
      <c r="A1584" s="91">
        <f t="shared" si="323"/>
        <v>1370</v>
      </c>
      <c r="B1584" s="91" t="s">
        <v>2341</v>
      </c>
      <c r="C1584" s="208" t="s">
        <v>2339</v>
      </c>
      <c r="D1584" s="208" t="s">
        <v>2342</v>
      </c>
      <c r="E1584" s="208" t="s">
        <v>43</v>
      </c>
      <c r="F1584" s="134">
        <v>60</v>
      </c>
      <c r="G1584" s="263"/>
      <c r="H1584" s="206"/>
      <c r="I1584" s="206"/>
      <c r="J1584" s="206"/>
      <c r="K1584" s="206"/>
      <c r="L1584" s="206"/>
      <c r="M1584" s="206"/>
      <c r="N1584" s="206"/>
      <c r="O1584" s="254">
        <v>0.59</v>
      </c>
      <c r="P1584" s="254">
        <v>0.59</v>
      </c>
      <c r="Q1584" s="266">
        <v>0</v>
      </c>
      <c r="R1584" s="26" t="s">
        <v>44</v>
      </c>
    </row>
    <row r="1585" spans="1:18" ht="38.25">
      <c r="A1585" s="91">
        <f t="shared" si="323"/>
        <v>1371</v>
      </c>
      <c r="B1585" s="91" t="s">
        <v>2343</v>
      </c>
      <c r="C1585" s="208" t="s">
        <v>2339</v>
      </c>
      <c r="D1585" s="208" t="s">
        <v>2239</v>
      </c>
      <c r="E1585" s="208" t="s">
        <v>43</v>
      </c>
      <c r="F1585" s="134">
        <v>60</v>
      </c>
      <c r="G1585" s="263"/>
      <c r="H1585" s="24"/>
      <c r="I1585" s="24"/>
      <c r="J1585" s="24"/>
      <c r="K1585" s="24"/>
      <c r="L1585" s="24"/>
      <c r="M1585" s="24"/>
      <c r="N1585" s="24"/>
      <c r="O1585" s="254">
        <v>0.12</v>
      </c>
      <c r="P1585" s="254">
        <v>0.12</v>
      </c>
      <c r="Q1585" s="266">
        <v>0</v>
      </c>
      <c r="R1585" s="26" t="s">
        <v>44</v>
      </c>
    </row>
    <row r="1586" spans="1:18" ht="25.5">
      <c r="A1586" s="91">
        <f t="shared" si="323"/>
        <v>1372</v>
      </c>
      <c r="B1586" s="91" t="s">
        <v>2344</v>
      </c>
      <c r="C1586" s="208" t="s">
        <v>2345</v>
      </c>
      <c r="D1586" s="208" t="s">
        <v>2346</v>
      </c>
      <c r="E1586" s="208" t="s">
        <v>61</v>
      </c>
      <c r="F1586" s="134">
        <v>60</v>
      </c>
      <c r="G1586" s="263"/>
      <c r="H1586" s="24"/>
      <c r="I1586" s="24"/>
      <c r="J1586" s="24"/>
      <c r="K1586" s="24"/>
      <c r="L1586" s="24"/>
      <c r="M1586" s="24"/>
      <c r="N1586" s="24"/>
      <c r="O1586" s="254">
        <v>0.09</v>
      </c>
      <c r="P1586" s="254">
        <v>0.09</v>
      </c>
      <c r="Q1586" s="266">
        <v>0</v>
      </c>
      <c r="R1586" s="26" t="s">
        <v>44</v>
      </c>
    </row>
    <row r="1587" spans="1:18" ht="25.5">
      <c r="A1587" s="91">
        <f t="shared" si="323"/>
        <v>1373</v>
      </c>
      <c r="B1587" s="91" t="s">
        <v>2347</v>
      </c>
      <c r="C1587" s="208" t="s">
        <v>2345</v>
      </c>
      <c r="D1587" s="208" t="s">
        <v>2348</v>
      </c>
      <c r="E1587" s="208" t="s">
        <v>61</v>
      </c>
      <c r="F1587" s="134">
        <v>60</v>
      </c>
      <c r="G1587" s="263"/>
      <c r="H1587" s="24"/>
      <c r="I1587" s="24"/>
      <c r="J1587" s="24"/>
      <c r="K1587" s="24"/>
      <c r="L1587" s="24"/>
      <c r="M1587" s="24"/>
      <c r="N1587" s="24"/>
      <c r="O1587" s="254">
        <v>0.09</v>
      </c>
      <c r="P1587" s="254">
        <v>0.09</v>
      </c>
      <c r="Q1587" s="266">
        <v>0</v>
      </c>
      <c r="R1587" s="26" t="s">
        <v>44</v>
      </c>
    </row>
    <row r="1588" spans="1:18" ht="25.5">
      <c r="A1588" s="91">
        <f t="shared" si="323"/>
        <v>1374</v>
      </c>
      <c r="B1588" s="91" t="s">
        <v>2349</v>
      </c>
      <c r="C1588" s="208" t="s">
        <v>2345</v>
      </c>
      <c r="D1588" s="208" t="s">
        <v>2350</v>
      </c>
      <c r="E1588" s="208" t="s">
        <v>61</v>
      </c>
      <c r="F1588" s="134">
        <v>60</v>
      </c>
      <c r="G1588" s="263"/>
      <c r="H1588" s="24"/>
      <c r="I1588" s="24"/>
      <c r="J1588" s="24"/>
      <c r="K1588" s="24"/>
      <c r="L1588" s="24"/>
      <c r="M1588" s="24"/>
      <c r="N1588" s="24"/>
      <c r="O1588" s="254">
        <v>0.26</v>
      </c>
      <c r="P1588" s="254">
        <v>0.26</v>
      </c>
      <c r="Q1588" s="266">
        <v>0</v>
      </c>
      <c r="R1588" s="26" t="s">
        <v>44</v>
      </c>
    </row>
    <row r="1589" spans="1:18" ht="25.5">
      <c r="A1589" s="91">
        <f t="shared" si="323"/>
        <v>1375</v>
      </c>
      <c r="B1589" s="91" t="s">
        <v>2351</v>
      </c>
      <c r="C1589" s="208" t="s">
        <v>2345</v>
      </c>
      <c r="D1589" s="208" t="s">
        <v>2352</v>
      </c>
      <c r="E1589" s="208" t="s">
        <v>61</v>
      </c>
      <c r="F1589" s="134">
        <v>60</v>
      </c>
      <c r="G1589" s="263"/>
      <c r="H1589" s="24"/>
      <c r="I1589" s="24"/>
      <c r="J1589" s="24"/>
      <c r="K1589" s="24"/>
      <c r="L1589" s="24"/>
      <c r="M1589" s="24"/>
      <c r="N1589" s="24"/>
      <c r="O1589" s="254">
        <v>0.17</v>
      </c>
      <c r="P1589" s="254">
        <v>0.17</v>
      </c>
      <c r="Q1589" s="266">
        <v>0</v>
      </c>
      <c r="R1589" s="26" t="s">
        <v>44</v>
      </c>
    </row>
    <row r="1590" spans="1:18" ht="51">
      <c r="A1590" s="91">
        <f t="shared" si="323"/>
        <v>1376</v>
      </c>
      <c r="B1590" s="91" t="s">
        <v>2353</v>
      </c>
      <c r="C1590" s="208" t="s">
        <v>2345</v>
      </c>
      <c r="D1590" s="208" t="s">
        <v>2354</v>
      </c>
      <c r="E1590" s="208" t="s">
        <v>61</v>
      </c>
      <c r="F1590" s="134">
        <v>60</v>
      </c>
      <c r="G1590" s="263"/>
      <c r="H1590" s="24"/>
      <c r="I1590" s="24"/>
      <c r="J1590" s="24"/>
      <c r="K1590" s="24"/>
      <c r="L1590" s="24"/>
      <c r="M1590" s="24"/>
      <c r="N1590" s="24"/>
      <c r="O1590" s="254">
        <v>0.26</v>
      </c>
      <c r="P1590" s="254">
        <v>0.26</v>
      </c>
      <c r="Q1590" s="266">
        <v>0</v>
      </c>
      <c r="R1590" s="26" t="s">
        <v>44</v>
      </c>
    </row>
    <row r="1591" spans="1:18" ht="25.5">
      <c r="A1591" s="91">
        <f t="shared" si="323"/>
        <v>1377</v>
      </c>
      <c r="B1591" s="91" t="s">
        <v>2355</v>
      </c>
      <c r="C1591" s="208" t="s">
        <v>2356</v>
      </c>
      <c r="D1591" s="208" t="s">
        <v>2299</v>
      </c>
      <c r="E1591" s="208" t="s">
        <v>61</v>
      </c>
      <c r="F1591" s="134">
        <v>60</v>
      </c>
      <c r="G1591" s="263"/>
      <c r="H1591" s="24"/>
      <c r="I1591" s="24"/>
      <c r="J1591" s="24"/>
      <c r="K1591" s="24"/>
      <c r="L1591" s="24"/>
      <c r="M1591" s="24"/>
      <c r="N1591" s="24"/>
      <c r="O1591" s="254">
        <v>0.39</v>
      </c>
      <c r="P1591" s="254">
        <v>0.39</v>
      </c>
      <c r="Q1591" s="266">
        <v>0</v>
      </c>
      <c r="R1591" s="26" t="s">
        <v>44</v>
      </c>
    </row>
    <row r="1592" spans="1:18" ht="25.5">
      <c r="A1592" s="91">
        <f t="shared" si="323"/>
        <v>1378</v>
      </c>
      <c r="B1592" s="91" t="s">
        <v>2357</v>
      </c>
      <c r="C1592" s="208" t="s">
        <v>2356</v>
      </c>
      <c r="D1592" s="208" t="s">
        <v>2358</v>
      </c>
      <c r="E1592" s="208" t="s">
        <v>61</v>
      </c>
      <c r="F1592" s="134">
        <v>60</v>
      </c>
      <c r="G1592" s="263"/>
      <c r="H1592" s="24"/>
      <c r="I1592" s="24"/>
      <c r="J1592" s="24"/>
      <c r="K1592" s="24"/>
      <c r="L1592" s="24"/>
      <c r="M1592" s="24"/>
      <c r="N1592" s="24"/>
      <c r="O1592" s="254">
        <v>0.65</v>
      </c>
      <c r="P1592" s="254">
        <v>0.65</v>
      </c>
      <c r="Q1592" s="266">
        <v>0</v>
      </c>
      <c r="R1592" s="26" t="s">
        <v>44</v>
      </c>
    </row>
    <row r="1593" spans="1:18" ht="25.5">
      <c r="A1593" s="91">
        <f t="shared" si="323"/>
        <v>1379</v>
      </c>
      <c r="B1593" s="91" t="s">
        <v>2359</v>
      </c>
      <c r="C1593" s="208" t="s">
        <v>2356</v>
      </c>
      <c r="D1593" s="208" t="s">
        <v>2303</v>
      </c>
      <c r="E1593" s="208" t="s">
        <v>61</v>
      </c>
      <c r="F1593" s="134">
        <v>60</v>
      </c>
      <c r="G1593" s="263"/>
      <c r="H1593" s="24"/>
      <c r="I1593" s="24"/>
      <c r="J1593" s="24"/>
      <c r="K1593" s="24"/>
      <c r="L1593" s="24"/>
      <c r="M1593" s="24"/>
      <c r="N1593" s="24"/>
      <c r="O1593" s="254">
        <v>0.04</v>
      </c>
      <c r="P1593" s="254">
        <v>0.04</v>
      </c>
      <c r="Q1593" s="266">
        <v>0</v>
      </c>
      <c r="R1593" s="26" t="s">
        <v>44</v>
      </c>
    </row>
    <row r="1594" spans="1:18" ht="25.5">
      <c r="A1594" s="91">
        <f t="shared" si="323"/>
        <v>1380</v>
      </c>
      <c r="B1594" s="91" t="s">
        <v>2236</v>
      </c>
      <c r="C1594" s="208" t="s">
        <v>2356</v>
      </c>
      <c r="D1594" s="208" t="s">
        <v>2360</v>
      </c>
      <c r="E1594" s="208" t="s">
        <v>61</v>
      </c>
      <c r="F1594" s="134">
        <v>60</v>
      </c>
      <c r="G1594" s="263"/>
      <c r="H1594" s="24"/>
      <c r="I1594" s="24"/>
      <c r="J1594" s="24"/>
      <c r="K1594" s="24"/>
      <c r="L1594" s="24"/>
      <c r="M1594" s="24"/>
      <c r="N1594" s="24"/>
      <c r="O1594" s="254">
        <v>0.03</v>
      </c>
      <c r="P1594" s="254">
        <v>0.03</v>
      </c>
      <c r="Q1594" s="266">
        <v>0</v>
      </c>
      <c r="R1594" s="26" t="s">
        <v>44</v>
      </c>
    </row>
    <row r="1595" spans="1:18" ht="25.5">
      <c r="A1595" s="314" t="s">
        <v>2361</v>
      </c>
      <c r="B1595" s="315"/>
      <c r="C1595" s="315"/>
      <c r="D1595" s="315"/>
      <c r="E1595" s="316"/>
      <c r="F1595" s="51" t="s">
        <v>1188</v>
      </c>
      <c r="G1595" s="25">
        <f t="shared" ref="G1595:P1595" si="324">SUMIF($F$1501:$F$1594,"&lt;=5",G$1501:G$1594)</f>
        <v>0</v>
      </c>
      <c r="H1595" s="25">
        <f t="shared" si="324"/>
        <v>0</v>
      </c>
      <c r="I1595" s="25">
        <f t="shared" si="324"/>
        <v>0</v>
      </c>
      <c r="J1595" s="25">
        <f t="shared" si="324"/>
        <v>0</v>
      </c>
      <c r="K1595" s="25">
        <f t="shared" si="324"/>
        <v>0</v>
      </c>
      <c r="L1595" s="25">
        <f t="shared" si="324"/>
        <v>0</v>
      </c>
      <c r="M1595" s="25">
        <f t="shared" si="324"/>
        <v>0</v>
      </c>
      <c r="N1595" s="25">
        <f t="shared" si="324"/>
        <v>0</v>
      </c>
      <c r="O1595" s="25">
        <f t="shared" si="324"/>
        <v>0</v>
      </c>
      <c r="P1595" s="279">
        <f t="shared" si="324"/>
        <v>0</v>
      </c>
      <c r="Q1595" s="25">
        <v>0</v>
      </c>
      <c r="R1595" s="232"/>
    </row>
    <row r="1596" spans="1:18">
      <c r="A1596" s="317"/>
      <c r="B1596" s="317"/>
      <c r="C1596" s="317"/>
      <c r="D1596" s="317"/>
      <c r="E1596" s="317"/>
      <c r="F1596" s="51" t="s">
        <v>180</v>
      </c>
      <c r="G1596" s="206">
        <f t="shared" ref="G1596:G1597" si="325">SUMIFS(G$1501:G$1594,$E$1501:$E$1594,$F1596,$F$1501:$F$1594,"&lt;=5")</f>
        <v>0</v>
      </c>
      <c r="H1596" s="206">
        <f t="shared" ref="H1596:H1597" si="326">SUMIFS(H$1501:H$1594,$E$1501:$E$1594,$F1596,$F$1501:$F$1594,"&lt;=5")</f>
        <v>0</v>
      </c>
      <c r="I1596" s="206">
        <f t="shared" ref="I1596:I1597" si="327">SUMIFS(I$1501:I$1594,$E$1501:$E$1594,$F1596,$F$1501:$F$1594,"&lt;=5")</f>
        <v>0</v>
      </c>
      <c r="J1596" s="206">
        <f t="shared" ref="J1596:J1597" si="328">SUMIFS(J$1501:J$1594,$E$1501:$E$1594,$F1596,$F$1501:$F$1594,"&lt;=5")</f>
        <v>0</v>
      </c>
      <c r="K1596" s="206">
        <f t="shared" ref="K1596:K1597" si="329">SUMIFS(K$1501:K$1594,$E$1501:$E$1594,$F1596,$F$1501:$F$1594,"&lt;=5")</f>
        <v>0</v>
      </c>
      <c r="L1596" s="206">
        <f t="shared" ref="L1596:L1597" si="330">SUMIFS(L$1501:L$1594,$E$1501:$E$1594,$F1596,$F$1501:$F$1594,"&lt;=5")</f>
        <v>0</v>
      </c>
      <c r="M1596" s="206">
        <f t="shared" ref="M1596:M1597" si="331">SUMIFS(M$1501:M$1594,$E$1501:$E$1594,$F1596,$F$1501:$F$1594,"&lt;=5")</f>
        <v>0</v>
      </c>
      <c r="N1596" s="206">
        <f t="shared" ref="N1596:N1597" si="332">SUMIFS(N$1501:N$1594,$E$1501:$E$1594,$F1596,$F$1501:$F$1594,"&lt;=5")</f>
        <v>0</v>
      </c>
      <c r="O1596" s="206">
        <f t="shared" ref="O1596:O1597" si="333">SUMIFS(O$1501:O$1594,$E$1501:$E$1594,$F1596,$F$1501:$F$1594,"&lt;=5")</f>
        <v>0</v>
      </c>
      <c r="P1596" s="206">
        <f t="shared" ref="P1596:P1597" si="334">SUMIFS(P$1501:P$1594,$E$1501:$E$1594,$F1596,$F$1501:$F$1594,"&lt;=5")</f>
        <v>0</v>
      </c>
      <c r="Q1596" s="206"/>
      <c r="R1596" s="232"/>
    </row>
    <row r="1597" spans="1:18">
      <c r="A1597" s="317"/>
      <c r="B1597" s="317"/>
      <c r="C1597" s="317"/>
      <c r="D1597" s="317"/>
      <c r="E1597" s="317"/>
      <c r="F1597" s="51" t="s">
        <v>43</v>
      </c>
      <c r="G1597" s="206">
        <f t="shared" si="325"/>
        <v>0</v>
      </c>
      <c r="H1597" s="206">
        <f t="shared" si="326"/>
        <v>0</v>
      </c>
      <c r="I1597" s="206">
        <f t="shared" si="327"/>
        <v>0</v>
      </c>
      <c r="J1597" s="206">
        <f t="shared" si="328"/>
        <v>0</v>
      </c>
      <c r="K1597" s="206">
        <f t="shared" si="329"/>
        <v>0</v>
      </c>
      <c r="L1597" s="206">
        <f t="shared" si="330"/>
        <v>0</v>
      </c>
      <c r="M1597" s="206">
        <f t="shared" si="331"/>
        <v>0</v>
      </c>
      <c r="N1597" s="206">
        <f t="shared" si="332"/>
        <v>0</v>
      </c>
      <c r="O1597" s="206">
        <f t="shared" si="333"/>
        <v>0</v>
      </c>
      <c r="P1597" s="206">
        <f t="shared" si="334"/>
        <v>0</v>
      </c>
      <c r="Q1597" s="206"/>
      <c r="R1597" s="232"/>
    </row>
    <row r="1598" spans="1:18" ht="25.5">
      <c r="A1598" s="317"/>
      <c r="B1598" s="317"/>
      <c r="C1598" s="317"/>
      <c r="D1598" s="317"/>
      <c r="E1598" s="317"/>
      <c r="F1598" s="51" t="s">
        <v>1189</v>
      </c>
      <c r="G1598" s="25">
        <f t="shared" ref="G1598:P1598" si="335">SUMIF($F$1501:$F$1594,"&lt;=20",G$1501:G$1594)</f>
        <v>0</v>
      </c>
      <c r="H1598" s="25">
        <f t="shared" si="335"/>
        <v>0</v>
      </c>
      <c r="I1598" s="25">
        <f t="shared" si="335"/>
        <v>0</v>
      </c>
      <c r="J1598" s="25">
        <f t="shared" si="335"/>
        <v>15.496000000000002</v>
      </c>
      <c r="K1598" s="25">
        <f t="shared" si="335"/>
        <v>15.496000000000002</v>
      </c>
      <c r="L1598" s="25">
        <f t="shared" si="335"/>
        <v>15.496000000000002</v>
      </c>
      <c r="M1598" s="25">
        <f t="shared" si="335"/>
        <v>15.496000000000002</v>
      </c>
      <c r="N1598" s="25">
        <f t="shared" si="335"/>
        <v>15.496000000000002</v>
      </c>
      <c r="O1598" s="25">
        <f t="shared" si="335"/>
        <v>15.496000000000002</v>
      </c>
      <c r="P1598" s="25">
        <f t="shared" si="335"/>
        <v>24.357832000000002</v>
      </c>
      <c r="Q1598" s="206">
        <v>0</v>
      </c>
      <c r="R1598" s="232"/>
    </row>
    <row r="1599" spans="1:18">
      <c r="A1599" s="317"/>
      <c r="B1599" s="317"/>
      <c r="C1599" s="317"/>
      <c r="D1599" s="317"/>
      <c r="E1599" s="317"/>
      <c r="F1599" s="51" t="s">
        <v>180</v>
      </c>
      <c r="G1599" s="206">
        <f t="shared" ref="G1599:G1600" si="336">SUMIFS(G$1501:G$1594,$E$1501:$E$1594,$F1599,$F$1501:$F$1594,"&lt;=20")</f>
        <v>0</v>
      </c>
      <c r="H1599" s="206">
        <f t="shared" ref="H1599:H1600" si="337">SUMIFS(H$1501:H$1594,$E$1501:$E$1594,$F1599,$F$1501:$F$1594,"&lt;=20")</f>
        <v>0</v>
      </c>
      <c r="I1599" s="206">
        <f t="shared" ref="I1599:I1600" si="338">SUMIFS(I$1501:I$1594,$E$1501:$E$1594,$F1599,$F$1501:$F$1594,"&lt;=20")</f>
        <v>0</v>
      </c>
      <c r="J1599" s="206">
        <f t="shared" ref="J1599:J1600" si="339">SUMIFS(J$1501:J$1594,$E$1501:$E$1594,$F1599,$F$1501:$F$1594,"&lt;=20")</f>
        <v>10.516000000000004</v>
      </c>
      <c r="K1599" s="206">
        <f t="shared" ref="K1599:K1600" si="340">SUMIFS(K$1501:K$1594,$E$1501:$E$1594,$F1599,$F$1501:$F$1594,"&lt;=20")</f>
        <v>10.516000000000004</v>
      </c>
      <c r="L1599" s="206">
        <f t="shared" ref="L1599:L1600" si="341">SUMIFS(L$1501:L$1594,$E$1501:$E$1594,$F1599,$F$1501:$F$1594,"&lt;=20")</f>
        <v>10.516000000000004</v>
      </c>
      <c r="M1599" s="206">
        <f t="shared" ref="M1599:M1600" si="342">SUMIFS(M$1501:M$1594,$E$1501:$E$1594,$F1599,$F$1501:$F$1594,"&lt;=20")</f>
        <v>10.516000000000004</v>
      </c>
      <c r="N1599" s="206">
        <f t="shared" ref="N1599:N1600" si="343">SUMIFS(N$1501:N$1594,$E$1501:$E$1594,$F1599,$F$1501:$F$1594,"&lt;=20")</f>
        <v>10.516000000000004</v>
      </c>
      <c r="O1599" s="206">
        <f t="shared" ref="O1599:O1600" si="344">SUMIFS(O$1501:O$1594,$E$1501:$E$1594,$F1599,$F$1501:$F$1594,"&lt;=20")</f>
        <v>10.516000000000004</v>
      </c>
      <c r="P1599" s="206">
        <f t="shared" ref="P1599:P1600" si="345">SUMIFS(P$1501:P$1594,$E$1501:$E$1594,$F1599,$F$1501:$F$1594,"&lt;=20")</f>
        <v>10.516000000000004</v>
      </c>
      <c r="Q1599" s="206"/>
      <c r="R1599" s="232"/>
    </row>
    <row r="1600" spans="1:18">
      <c r="A1600" s="317"/>
      <c r="B1600" s="317"/>
      <c r="C1600" s="317"/>
      <c r="D1600" s="317"/>
      <c r="E1600" s="317"/>
      <c r="F1600" s="51" t="s">
        <v>43</v>
      </c>
      <c r="G1600" s="206">
        <f t="shared" si="336"/>
        <v>0</v>
      </c>
      <c r="H1600" s="206">
        <f t="shared" si="337"/>
        <v>0</v>
      </c>
      <c r="I1600" s="206">
        <f t="shared" si="338"/>
        <v>0</v>
      </c>
      <c r="J1600" s="206">
        <f t="shared" si="339"/>
        <v>4.9799999999999986</v>
      </c>
      <c r="K1600" s="206">
        <f t="shared" si="340"/>
        <v>4.9799999999999986</v>
      </c>
      <c r="L1600" s="206">
        <f t="shared" si="341"/>
        <v>4.9799999999999986</v>
      </c>
      <c r="M1600" s="206">
        <f t="shared" si="342"/>
        <v>4.9799999999999986</v>
      </c>
      <c r="N1600" s="206">
        <f t="shared" si="343"/>
        <v>4.9799999999999986</v>
      </c>
      <c r="O1600" s="206">
        <f t="shared" si="344"/>
        <v>4.9799999999999986</v>
      </c>
      <c r="P1600" s="206">
        <f t="shared" si="345"/>
        <v>13.841831999999998</v>
      </c>
      <c r="Q1600" s="206"/>
      <c r="R1600" s="232"/>
    </row>
    <row r="1601" spans="1:18">
      <c r="A1601" s="317"/>
      <c r="B1601" s="317"/>
      <c r="C1601" s="317"/>
      <c r="D1601" s="317"/>
      <c r="E1601" s="317"/>
      <c r="F1601" s="51" t="s">
        <v>1190</v>
      </c>
      <c r="G1601" s="25">
        <f t="shared" ref="G1601:P1601" si="346">SUMIF($F$1501:$F$1594,"&lt;=60",G$1501:G$1594)</f>
        <v>0</v>
      </c>
      <c r="H1601" s="25">
        <f t="shared" si="346"/>
        <v>0</v>
      </c>
      <c r="I1601" s="25">
        <f t="shared" si="346"/>
        <v>0</v>
      </c>
      <c r="J1601" s="25">
        <f t="shared" si="346"/>
        <v>16.363999999999997</v>
      </c>
      <c r="K1601" s="25">
        <f t="shared" si="346"/>
        <v>16.363999999999997</v>
      </c>
      <c r="L1601" s="25">
        <f t="shared" si="346"/>
        <v>16.363999999999997</v>
      </c>
      <c r="M1601" s="25">
        <f t="shared" si="346"/>
        <v>16.363999999999997</v>
      </c>
      <c r="N1601" s="25">
        <f t="shared" si="346"/>
        <v>16.363999999999997</v>
      </c>
      <c r="O1601" s="25">
        <f t="shared" si="346"/>
        <v>30.397999999999996</v>
      </c>
      <c r="P1601" s="25">
        <f t="shared" si="346"/>
        <v>40.899831999999989</v>
      </c>
      <c r="Q1601" s="206">
        <v>0</v>
      </c>
      <c r="R1601" s="232"/>
    </row>
    <row r="1602" spans="1:18">
      <c r="A1602" s="317"/>
      <c r="B1602" s="317"/>
      <c r="C1602" s="317"/>
      <c r="D1602" s="317"/>
      <c r="E1602" s="317"/>
      <c r="F1602" s="51" t="s">
        <v>180</v>
      </c>
      <c r="G1602" s="206">
        <f t="shared" ref="G1602:G1605" si="347">SUMIFS(G$1501:G$1594,$E$1501:$E$1594,$F1602,$F$1501:$F$1594,"&lt;=60")</f>
        <v>0</v>
      </c>
      <c r="H1602" s="206">
        <f t="shared" ref="H1602:H1605" si="348">SUMIFS(H$1501:H$1594,$E$1501:$E$1594,$F1602,$F$1501:$F$1594,"&lt;=60")</f>
        <v>0</v>
      </c>
      <c r="I1602" s="206">
        <f t="shared" ref="I1602:I1605" si="349">SUMIFS(I$1501:I$1594,$E$1501:$E$1594,$F1602,$F$1501:$F$1594,"&lt;=60")</f>
        <v>0</v>
      </c>
      <c r="J1602" s="206">
        <f t="shared" ref="J1602:J1605" si="350">SUMIFS(J$1501:J$1594,$E$1501:$E$1594,$F1602,$F$1501:$F$1594,"&lt;=60")</f>
        <v>10.516000000000004</v>
      </c>
      <c r="K1602" s="206">
        <f t="shared" ref="K1602:K1605" si="351">SUMIFS(K$1501:K$1594,$E$1501:$E$1594,$F1602,$F$1501:$F$1594,"&lt;=60")</f>
        <v>10.516000000000004</v>
      </c>
      <c r="L1602" s="206">
        <f t="shared" ref="L1602:L1605" si="352">SUMIFS(L$1501:L$1594,$E$1501:$E$1594,$F1602,$F$1501:$F$1594,"&lt;=60")</f>
        <v>10.516000000000004</v>
      </c>
      <c r="M1602" s="206">
        <f t="shared" ref="M1602:M1605" si="353">SUMIFS(M$1501:M$1594,$E$1501:$E$1594,$F1602,$F$1501:$F$1594,"&lt;=60")</f>
        <v>10.516000000000004</v>
      </c>
      <c r="N1602" s="206">
        <f t="shared" ref="N1602:N1605" si="354">SUMIFS(N$1501:N$1594,$E$1501:$E$1594,$F1602,$F$1501:$F$1594,"&lt;=60")</f>
        <v>10.516000000000004</v>
      </c>
      <c r="O1602" s="206">
        <f t="shared" ref="O1602:O1605" si="355">SUMIFS(O$1501:O$1594,$E$1501:$E$1594,$F1602,$F$1501:$F$1594,"&lt;=60")</f>
        <v>10.516000000000004</v>
      </c>
      <c r="P1602" s="206">
        <f t="shared" ref="P1602:P1605" si="356">SUMIFS(P$1501:P$1594,$E$1501:$E$1594,$F1602,$F$1501:$F$1594,"&lt;=60")</f>
        <v>10.516000000000004</v>
      </c>
      <c r="Q1602" s="206"/>
      <c r="R1602" s="232"/>
    </row>
    <row r="1603" spans="1:18">
      <c r="A1603" s="317"/>
      <c r="B1603" s="317"/>
      <c r="C1603" s="317"/>
      <c r="D1603" s="317"/>
      <c r="E1603" s="317"/>
      <c r="F1603" s="51" t="s">
        <v>43</v>
      </c>
      <c r="G1603" s="206">
        <f t="shared" si="347"/>
        <v>0</v>
      </c>
      <c r="H1603" s="206">
        <f t="shared" si="348"/>
        <v>0</v>
      </c>
      <c r="I1603" s="206">
        <f t="shared" si="349"/>
        <v>0</v>
      </c>
      <c r="J1603" s="206">
        <f t="shared" si="350"/>
        <v>4.9799999999999986</v>
      </c>
      <c r="K1603" s="206">
        <f t="shared" si="351"/>
        <v>4.9799999999999986</v>
      </c>
      <c r="L1603" s="206">
        <f t="shared" si="352"/>
        <v>4.9799999999999986</v>
      </c>
      <c r="M1603" s="206">
        <f t="shared" si="353"/>
        <v>4.9799999999999986</v>
      </c>
      <c r="N1603" s="206">
        <f t="shared" si="354"/>
        <v>4.9799999999999986</v>
      </c>
      <c r="O1603" s="206">
        <f t="shared" si="355"/>
        <v>6.8639999999999999</v>
      </c>
      <c r="P1603" s="206">
        <f t="shared" si="356"/>
        <v>15.725832</v>
      </c>
      <c r="Q1603" s="206"/>
      <c r="R1603" s="232"/>
    </row>
    <row r="1604" spans="1:18">
      <c r="A1604" s="317"/>
      <c r="B1604" s="317"/>
      <c r="C1604" s="317"/>
      <c r="D1604" s="317"/>
      <c r="E1604" s="317"/>
      <c r="F1604" s="51" t="s">
        <v>1191</v>
      </c>
      <c r="G1604" s="206">
        <f t="shared" si="347"/>
        <v>0</v>
      </c>
      <c r="H1604" s="206">
        <f t="shared" si="348"/>
        <v>0</v>
      </c>
      <c r="I1604" s="206">
        <f t="shared" si="349"/>
        <v>0</v>
      </c>
      <c r="J1604" s="206">
        <f t="shared" si="350"/>
        <v>0</v>
      </c>
      <c r="K1604" s="206">
        <f t="shared" si="351"/>
        <v>0</v>
      </c>
      <c r="L1604" s="206">
        <f t="shared" si="352"/>
        <v>0</v>
      </c>
      <c r="M1604" s="206">
        <f t="shared" si="353"/>
        <v>0</v>
      </c>
      <c r="N1604" s="206">
        <f t="shared" si="354"/>
        <v>0</v>
      </c>
      <c r="O1604" s="206">
        <f t="shared" si="355"/>
        <v>0</v>
      </c>
      <c r="P1604" s="206">
        <f t="shared" si="356"/>
        <v>0</v>
      </c>
      <c r="Q1604" s="206"/>
      <c r="R1604" s="232"/>
    </row>
    <row r="1605" spans="1:18">
      <c r="A1605" s="317"/>
      <c r="B1605" s="317"/>
      <c r="C1605" s="317"/>
      <c r="D1605" s="317"/>
      <c r="E1605" s="317"/>
      <c r="F1605" s="51" t="s">
        <v>61</v>
      </c>
      <c r="G1605" s="206">
        <f t="shared" si="347"/>
        <v>0</v>
      </c>
      <c r="H1605" s="206">
        <f t="shared" si="348"/>
        <v>0</v>
      </c>
      <c r="I1605" s="206">
        <f t="shared" si="349"/>
        <v>0</v>
      </c>
      <c r="J1605" s="206">
        <f t="shared" si="350"/>
        <v>0.8680000000000001</v>
      </c>
      <c r="K1605" s="206">
        <f t="shared" si="351"/>
        <v>0.8680000000000001</v>
      </c>
      <c r="L1605" s="206">
        <f t="shared" si="352"/>
        <v>0.8680000000000001</v>
      </c>
      <c r="M1605" s="206">
        <f t="shared" si="353"/>
        <v>0.8680000000000001</v>
      </c>
      <c r="N1605" s="206">
        <f t="shared" si="354"/>
        <v>0.8680000000000001</v>
      </c>
      <c r="O1605" s="206">
        <f t="shared" si="355"/>
        <v>13.017999999999999</v>
      </c>
      <c r="P1605" s="206">
        <f t="shared" si="356"/>
        <v>14.657999999999999</v>
      </c>
      <c r="Q1605" s="206"/>
      <c r="R1605" s="232"/>
    </row>
    <row r="1606" spans="1:18">
      <c r="A1606" s="310" t="s">
        <v>2362</v>
      </c>
      <c r="B1606" s="311"/>
      <c r="C1606" s="311"/>
      <c r="D1606" s="311"/>
      <c r="E1606" s="311"/>
      <c r="F1606" s="311"/>
      <c r="G1606" s="312"/>
      <c r="H1606" s="312"/>
      <c r="I1606" s="312"/>
      <c r="J1606" s="312"/>
      <c r="K1606" s="312"/>
      <c r="L1606" s="312"/>
      <c r="M1606" s="312"/>
      <c r="N1606" s="312"/>
      <c r="O1606" s="312"/>
      <c r="P1606" s="312"/>
      <c r="Q1606" s="311"/>
      <c r="R1606" s="313"/>
    </row>
    <row r="1607" spans="1:18" ht="25.5">
      <c r="A1607" s="91">
        <f>A1594+1</f>
        <v>1381</v>
      </c>
      <c r="B1607" s="91" t="s">
        <v>564</v>
      </c>
      <c r="C1607" s="21" t="s">
        <v>2363</v>
      </c>
      <c r="D1607" s="280" t="s">
        <v>2140</v>
      </c>
      <c r="E1607" s="87" t="s">
        <v>61</v>
      </c>
      <c r="F1607" s="154">
        <v>60</v>
      </c>
      <c r="G1607" s="24"/>
      <c r="H1607" s="156"/>
      <c r="I1607" s="156"/>
      <c r="J1607" s="156"/>
      <c r="K1607" s="24">
        <v>0.1</v>
      </c>
      <c r="L1607" s="24">
        <v>0.1</v>
      </c>
      <c r="M1607" s="24">
        <v>0.1</v>
      </c>
      <c r="N1607" s="24">
        <v>0.1</v>
      </c>
      <c r="O1607" s="24">
        <v>0.1</v>
      </c>
      <c r="P1607" s="24">
        <v>0.1</v>
      </c>
      <c r="Q1607" s="24">
        <v>0</v>
      </c>
      <c r="R1607" s="26" t="s">
        <v>44</v>
      </c>
    </row>
    <row r="1608" spans="1:18" ht="25.5">
      <c r="A1608" s="91">
        <f t="shared" ref="A1608:A1653" si="357">A1607+1</f>
        <v>1382</v>
      </c>
      <c r="B1608" s="91" t="s">
        <v>564</v>
      </c>
      <c r="C1608" s="21" t="s">
        <v>2363</v>
      </c>
      <c r="D1608" s="280" t="s">
        <v>1691</v>
      </c>
      <c r="E1608" s="87" t="s">
        <v>61</v>
      </c>
      <c r="F1608" s="154">
        <v>60</v>
      </c>
      <c r="G1608" s="24"/>
      <c r="H1608" s="156"/>
      <c r="I1608" s="156"/>
      <c r="J1608" s="156"/>
      <c r="K1608" s="24">
        <v>0.1</v>
      </c>
      <c r="L1608" s="24">
        <v>0.1</v>
      </c>
      <c r="M1608" s="24">
        <v>0.1</v>
      </c>
      <c r="N1608" s="24">
        <v>0.1</v>
      </c>
      <c r="O1608" s="24">
        <v>0.1</v>
      </c>
      <c r="P1608" s="24">
        <v>0.1</v>
      </c>
      <c r="Q1608" s="24">
        <v>0</v>
      </c>
      <c r="R1608" s="26" t="s">
        <v>44</v>
      </c>
    </row>
    <row r="1609" spans="1:18" ht="25.5">
      <c r="A1609" s="91">
        <f t="shared" si="357"/>
        <v>1383</v>
      </c>
      <c r="B1609" s="91" t="s">
        <v>2364</v>
      </c>
      <c r="C1609" s="21" t="s">
        <v>2363</v>
      </c>
      <c r="D1609" s="280" t="s">
        <v>2074</v>
      </c>
      <c r="E1609" s="87" t="s">
        <v>61</v>
      </c>
      <c r="F1609" s="154">
        <v>60</v>
      </c>
      <c r="G1609" s="24"/>
      <c r="H1609" s="85"/>
      <c r="I1609" s="85"/>
      <c r="J1609" s="85"/>
      <c r="K1609" s="24">
        <v>0.2</v>
      </c>
      <c r="L1609" s="24">
        <v>0.2</v>
      </c>
      <c r="M1609" s="24">
        <v>0.2</v>
      </c>
      <c r="N1609" s="24">
        <v>0.2</v>
      </c>
      <c r="O1609" s="24">
        <v>0.2</v>
      </c>
      <c r="P1609" s="28">
        <v>0.2</v>
      </c>
      <c r="Q1609" s="24">
        <v>0</v>
      </c>
      <c r="R1609" s="26" t="s">
        <v>44</v>
      </c>
    </row>
    <row r="1610" spans="1:18" ht="25.5">
      <c r="A1610" s="91">
        <f t="shared" si="357"/>
        <v>1384</v>
      </c>
      <c r="B1610" s="91" t="s">
        <v>2365</v>
      </c>
      <c r="C1610" s="91" t="s">
        <v>2363</v>
      </c>
      <c r="D1610" s="251" t="s">
        <v>1516</v>
      </c>
      <c r="E1610" s="87" t="s">
        <v>61</v>
      </c>
      <c r="F1610" s="154">
        <v>60</v>
      </c>
      <c r="G1610" s="24"/>
      <c r="H1610" s="85"/>
      <c r="I1610" s="85"/>
      <c r="J1610" s="85"/>
      <c r="K1610" s="24"/>
      <c r="L1610" s="24"/>
      <c r="M1610" s="24"/>
      <c r="N1610" s="24"/>
      <c r="O1610" s="265">
        <v>0.26</v>
      </c>
      <c r="P1610" s="265">
        <v>0.26</v>
      </c>
      <c r="Q1610" s="281">
        <v>0</v>
      </c>
      <c r="R1610" s="26" t="s">
        <v>44</v>
      </c>
    </row>
    <row r="1611" spans="1:18" ht="409.5">
      <c r="A1611" s="91">
        <f t="shared" si="357"/>
        <v>1385</v>
      </c>
      <c r="B1611" s="64" t="s">
        <v>2366</v>
      </c>
      <c r="C1611" s="21" t="s">
        <v>2367</v>
      </c>
      <c r="D1611" s="21" t="s">
        <v>2368</v>
      </c>
      <c r="E1611" s="21" t="s">
        <v>1191</v>
      </c>
      <c r="F1611" s="21">
        <v>60</v>
      </c>
      <c r="G1611" s="24"/>
      <c r="H1611" s="85"/>
      <c r="I1611" s="85"/>
      <c r="J1611" s="85"/>
      <c r="K1611" s="85"/>
      <c r="L1611" s="85"/>
      <c r="M1611" s="24"/>
      <c r="N1611" s="85"/>
      <c r="O1611" s="24">
        <v>0.28999999999999998</v>
      </c>
      <c r="P1611" s="24">
        <v>0.28999999999999998</v>
      </c>
      <c r="Q1611" s="85">
        <v>0</v>
      </c>
      <c r="R1611" s="26" t="s">
        <v>44</v>
      </c>
    </row>
    <row r="1612" spans="1:18" ht="409.5">
      <c r="A1612" s="91">
        <f t="shared" si="357"/>
        <v>1386</v>
      </c>
      <c r="B1612" s="64" t="s">
        <v>2369</v>
      </c>
      <c r="C1612" s="133" t="s">
        <v>2367</v>
      </c>
      <c r="D1612" s="21" t="s">
        <v>2370</v>
      </c>
      <c r="E1612" s="133" t="s">
        <v>1191</v>
      </c>
      <c r="F1612" s="21">
        <v>60</v>
      </c>
      <c r="H1612" s="85"/>
      <c r="I1612" s="79"/>
      <c r="J1612" s="85"/>
      <c r="K1612" s="79"/>
      <c r="L1612" s="85"/>
      <c r="N1612" s="85"/>
      <c r="O1612" s="24">
        <v>1.39</v>
      </c>
      <c r="P1612" s="24">
        <v>1.39</v>
      </c>
      <c r="Q1612" s="79">
        <v>0</v>
      </c>
      <c r="R1612" s="26" t="s">
        <v>44</v>
      </c>
    </row>
    <row r="1613" spans="1:18" ht="409.5">
      <c r="A1613" s="91">
        <f t="shared" si="357"/>
        <v>1387</v>
      </c>
      <c r="B1613" s="64" t="s">
        <v>2371</v>
      </c>
      <c r="C1613" s="21" t="s">
        <v>2372</v>
      </c>
      <c r="D1613" s="133" t="s">
        <v>2373</v>
      </c>
      <c r="E1613" s="21" t="s">
        <v>1191</v>
      </c>
      <c r="F1613" s="133">
        <v>60</v>
      </c>
      <c r="G1613" s="24"/>
      <c r="H1613" s="79"/>
      <c r="I1613" s="85"/>
      <c r="J1613" s="79"/>
      <c r="K1613" s="85"/>
      <c r="L1613" s="79"/>
      <c r="M1613" s="24"/>
      <c r="N1613" s="79"/>
      <c r="O1613" s="24">
        <v>1.31</v>
      </c>
      <c r="P1613" s="24">
        <v>1.31</v>
      </c>
      <c r="Q1613" s="85">
        <v>0</v>
      </c>
      <c r="R1613" s="26" t="s">
        <v>44</v>
      </c>
    </row>
    <row r="1614" spans="1:18" ht="395.25">
      <c r="A1614" s="91">
        <f t="shared" si="357"/>
        <v>1388</v>
      </c>
      <c r="B1614" s="64" t="s">
        <v>2374</v>
      </c>
      <c r="C1614" s="133" t="s">
        <v>2375</v>
      </c>
      <c r="D1614" s="21" t="s">
        <v>2376</v>
      </c>
      <c r="E1614" s="133" t="s">
        <v>1191</v>
      </c>
      <c r="F1614" s="21">
        <v>60</v>
      </c>
      <c r="H1614" s="85"/>
      <c r="I1614" s="79"/>
      <c r="J1614" s="85"/>
      <c r="K1614" s="79"/>
      <c r="L1614" s="85"/>
      <c r="N1614" s="85"/>
      <c r="O1614" s="24">
        <v>1.1499999999999999</v>
      </c>
      <c r="P1614" s="24">
        <v>1.1499999999999999</v>
      </c>
      <c r="Q1614" s="79">
        <v>0</v>
      </c>
      <c r="R1614" s="26" t="s">
        <v>44</v>
      </c>
    </row>
    <row r="1615" spans="1:18" ht="409.5">
      <c r="A1615" s="91">
        <f t="shared" si="357"/>
        <v>1389</v>
      </c>
      <c r="B1615" s="64" t="s">
        <v>2377</v>
      </c>
      <c r="C1615" s="21" t="s">
        <v>2375</v>
      </c>
      <c r="D1615" s="133" t="s">
        <v>2378</v>
      </c>
      <c r="E1615" s="21" t="s">
        <v>1191</v>
      </c>
      <c r="F1615" s="133">
        <v>60</v>
      </c>
      <c r="G1615" s="24"/>
      <c r="H1615" s="79"/>
      <c r="I1615" s="85"/>
      <c r="J1615" s="79"/>
      <c r="K1615" s="85"/>
      <c r="L1615" s="79"/>
      <c r="M1615" s="24"/>
      <c r="N1615" s="79"/>
      <c r="O1615" s="24">
        <v>0.35</v>
      </c>
      <c r="P1615" s="24">
        <v>0.35</v>
      </c>
      <c r="Q1615" s="85">
        <v>0</v>
      </c>
      <c r="R1615" s="26" t="s">
        <v>44</v>
      </c>
    </row>
    <row r="1616" spans="1:18" ht="25.5">
      <c r="A1616" s="91">
        <f t="shared" si="357"/>
        <v>1390</v>
      </c>
      <c r="B1616" s="91" t="s">
        <v>2365</v>
      </c>
      <c r="C1616" s="91" t="s">
        <v>2379</v>
      </c>
      <c r="D1616" s="251" t="s">
        <v>1751</v>
      </c>
      <c r="E1616" s="87" t="s">
        <v>43</v>
      </c>
      <c r="F1616" s="154">
        <v>60</v>
      </c>
      <c r="G1616" s="24"/>
      <c r="H1616" s="156"/>
      <c r="I1616" s="156"/>
      <c r="J1616" s="156"/>
      <c r="K1616" s="24"/>
      <c r="L1616" s="24"/>
      <c r="M1616" s="24"/>
      <c r="N1616" s="24"/>
      <c r="O1616" s="24">
        <v>0.7</v>
      </c>
      <c r="P1616" s="24">
        <v>0.7</v>
      </c>
      <c r="Q1616" s="24">
        <v>0</v>
      </c>
      <c r="R1616" s="26" t="s">
        <v>44</v>
      </c>
    </row>
    <row r="1617" spans="1:18" ht="25.5">
      <c r="A1617" s="91">
        <f t="shared" si="357"/>
        <v>1391</v>
      </c>
      <c r="B1617" s="91" t="s">
        <v>2365</v>
      </c>
      <c r="C1617" s="91" t="s">
        <v>2379</v>
      </c>
      <c r="D1617" s="251" t="s">
        <v>1699</v>
      </c>
      <c r="E1617" s="87" t="s">
        <v>43</v>
      </c>
      <c r="F1617" s="154">
        <v>60</v>
      </c>
      <c r="G1617" s="24"/>
      <c r="H1617" s="156"/>
      <c r="I1617" s="156"/>
      <c r="J1617" s="156"/>
      <c r="K1617" s="24"/>
      <c r="L1617" s="24"/>
      <c r="M1617" s="24"/>
      <c r="N1617" s="24"/>
      <c r="O1617" s="24">
        <v>0.16</v>
      </c>
      <c r="P1617" s="24">
        <v>0.16</v>
      </c>
      <c r="Q1617" s="24">
        <v>0</v>
      </c>
      <c r="R1617" s="26" t="s">
        <v>44</v>
      </c>
    </row>
    <row r="1618" spans="1:18" ht="25.5">
      <c r="A1618" s="91">
        <f t="shared" si="357"/>
        <v>1392</v>
      </c>
      <c r="B1618" s="91" t="s">
        <v>2365</v>
      </c>
      <c r="C1618" s="91" t="s">
        <v>2379</v>
      </c>
      <c r="D1618" s="251" t="s">
        <v>730</v>
      </c>
      <c r="E1618" s="87" t="s">
        <v>43</v>
      </c>
      <c r="F1618" s="154">
        <v>60</v>
      </c>
      <c r="G1618" s="24"/>
      <c r="H1618" s="156"/>
      <c r="I1618" s="156"/>
      <c r="J1618" s="156"/>
      <c r="K1618" s="24"/>
      <c r="L1618" s="24"/>
      <c r="M1618" s="24"/>
      <c r="N1618" s="24"/>
      <c r="O1618" s="24">
        <v>0.155</v>
      </c>
      <c r="P1618" s="24">
        <v>0.155</v>
      </c>
      <c r="Q1618" s="24">
        <v>0</v>
      </c>
      <c r="R1618" s="26" t="s">
        <v>44</v>
      </c>
    </row>
    <row r="1619" spans="1:18" ht="25.5">
      <c r="A1619" s="91">
        <f t="shared" si="357"/>
        <v>1393</v>
      </c>
      <c r="B1619" s="91" t="s">
        <v>2365</v>
      </c>
      <c r="C1619" s="91" t="s">
        <v>2379</v>
      </c>
      <c r="D1619" s="251" t="s">
        <v>2074</v>
      </c>
      <c r="E1619" s="87" t="s">
        <v>43</v>
      </c>
      <c r="F1619" s="154">
        <v>60</v>
      </c>
      <c r="G1619" s="24"/>
      <c r="H1619" s="156"/>
      <c r="I1619" s="156"/>
      <c r="J1619" s="156"/>
      <c r="K1619" s="24"/>
      <c r="L1619" s="24"/>
      <c r="M1619" s="24"/>
      <c r="N1619" s="24"/>
      <c r="O1619" s="24">
        <v>0.08</v>
      </c>
      <c r="P1619" s="24">
        <v>0.08</v>
      </c>
      <c r="Q1619" s="24">
        <v>0</v>
      </c>
      <c r="R1619" s="26" t="s">
        <v>44</v>
      </c>
    </row>
    <row r="1620" spans="1:18" ht="25.5">
      <c r="A1620" s="91">
        <f t="shared" si="357"/>
        <v>1394</v>
      </c>
      <c r="B1620" s="91" t="s">
        <v>2365</v>
      </c>
      <c r="C1620" s="91" t="s">
        <v>2379</v>
      </c>
      <c r="D1620" s="251" t="s">
        <v>1986</v>
      </c>
      <c r="E1620" s="87" t="s">
        <v>43</v>
      </c>
      <c r="F1620" s="154">
        <v>60</v>
      </c>
      <c r="G1620" s="24"/>
      <c r="H1620" s="156"/>
      <c r="I1620" s="156"/>
      <c r="J1620" s="156"/>
      <c r="K1620" s="24"/>
      <c r="L1620" s="24"/>
      <c r="M1620" s="24"/>
      <c r="N1620" s="24"/>
      <c r="O1620" s="24">
        <v>0.02</v>
      </c>
      <c r="P1620" s="24">
        <v>0.02</v>
      </c>
      <c r="Q1620" s="24">
        <v>0</v>
      </c>
      <c r="R1620" s="26" t="s">
        <v>44</v>
      </c>
    </row>
    <row r="1621" spans="1:18" ht="63.75">
      <c r="A1621" s="91">
        <f t="shared" si="357"/>
        <v>1395</v>
      </c>
      <c r="B1621" s="64" t="s">
        <v>2380</v>
      </c>
      <c r="C1621" s="21" t="s">
        <v>2381</v>
      </c>
      <c r="D1621" s="21" t="s">
        <v>2378</v>
      </c>
      <c r="E1621" s="87" t="s">
        <v>43</v>
      </c>
      <c r="F1621" s="21">
        <v>20</v>
      </c>
      <c r="G1621" s="24"/>
      <c r="H1621" s="85"/>
      <c r="I1621" s="85"/>
      <c r="J1621" s="24"/>
      <c r="K1621" s="24">
        <v>0.2</v>
      </c>
      <c r="L1621" s="24">
        <v>0.2</v>
      </c>
      <c r="M1621" s="24">
        <v>0.2</v>
      </c>
      <c r="N1621" s="24">
        <v>0.2</v>
      </c>
      <c r="O1621" s="24">
        <v>0.2</v>
      </c>
      <c r="P1621" s="24">
        <v>0.2</v>
      </c>
      <c r="Q1621" s="85">
        <v>92.4</v>
      </c>
      <c r="R1621" s="26" t="s">
        <v>44</v>
      </c>
    </row>
    <row r="1622" spans="1:18" ht="409.5">
      <c r="A1622" s="91">
        <f t="shared" si="357"/>
        <v>1396</v>
      </c>
      <c r="B1622" s="64" t="s">
        <v>2382</v>
      </c>
      <c r="C1622" s="21" t="s">
        <v>2381</v>
      </c>
      <c r="D1622" s="21" t="s">
        <v>2383</v>
      </c>
      <c r="E1622" s="87" t="s">
        <v>43</v>
      </c>
      <c r="F1622" s="21">
        <v>20</v>
      </c>
      <c r="G1622" s="24"/>
      <c r="H1622" s="85"/>
      <c r="I1622" s="85"/>
      <c r="J1622" s="24"/>
      <c r="K1622" s="24">
        <v>0.71</v>
      </c>
      <c r="L1622" s="24">
        <v>0.71</v>
      </c>
      <c r="M1622" s="24">
        <v>0.71</v>
      </c>
      <c r="N1622" s="24">
        <v>0.71</v>
      </c>
      <c r="O1622" s="24">
        <v>0.71</v>
      </c>
      <c r="P1622" s="24">
        <v>0.71</v>
      </c>
      <c r="Q1622" s="85">
        <v>0</v>
      </c>
      <c r="R1622" s="26" t="s">
        <v>44</v>
      </c>
    </row>
    <row r="1623" spans="1:18" ht="409.5">
      <c r="A1623" s="91">
        <f t="shared" si="357"/>
        <v>1397</v>
      </c>
      <c r="B1623" s="64" t="s">
        <v>2384</v>
      </c>
      <c r="C1623" s="21" t="s">
        <v>2381</v>
      </c>
      <c r="D1623" s="21" t="s">
        <v>2385</v>
      </c>
      <c r="E1623" s="87" t="s">
        <v>43</v>
      </c>
      <c r="F1623" s="21">
        <v>20</v>
      </c>
      <c r="G1623" s="24"/>
      <c r="H1623" s="85"/>
      <c r="I1623" s="85"/>
      <c r="J1623" s="24"/>
      <c r="K1623" s="24">
        <v>1.17</v>
      </c>
      <c r="L1623" s="24">
        <v>1.17</v>
      </c>
      <c r="M1623" s="24">
        <v>1.17</v>
      </c>
      <c r="N1623" s="24">
        <v>1.17</v>
      </c>
      <c r="O1623" s="24">
        <v>1.17</v>
      </c>
      <c r="P1623" s="24">
        <v>1.17</v>
      </c>
      <c r="Q1623" s="85">
        <v>1.33</v>
      </c>
      <c r="R1623" s="26" t="s">
        <v>44</v>
      </c>
    </row>
    <row r="1624" spans="1:18" ht="76.5">
      <c r="A1624" s="91">
        <f t="shared" si="357"/>
        <v>1398</v>
      </c>
      <c r="B1624" s="91" t="s">
        <v>2386</v>
      </c>
      <c r="C1624" s="91" t="s">
        <v>2381</v>
      </c>
      <c r="D1624" s="251" t="s">
        <v>1568</v>
      </c>
      <c r="E1624" s="87" t="s">
        <v>43</v>
      </c>
      <c r="F1624" s="154">
        <v>20</v>
      </c>
      <c r="G1624" s="24"/>
      <c r="H1624" s="85"/>
      <c r="I1624" s="85"/>
      <c r="J1624" s="85"/>
      <c r="K1624" s="24">
        <v>1.1599999999999999</v>
      </c>
      <c r="L1624" s="24">
        <v>1.1599999999999999</v>
      </c>
      <c r="M1624" s="24">
        <v>1.1599999999999999</v>
      </c>
      <c r="N1624" s="24">
        <v>1.1599999999999999</v>
      </c>
      <c r="O1624" s="24">
        <v>1.1599999999999999</v>
      </c>
      <c r="P1624" s="24">
        <v>1.1599999999999999</v>
      </c>
      <c r="Q1624" s="24">
        <v>13</v>
      </c>
      <c r="R1624" s="26" t="s">
        <v>44</v>
      </c>
    </row>
    <row r="1625" spans="1:18" ht="140.25">
      <c r="A1625" s="91">
        <f t="shared" si="357"/>
        <v>1399</v>
      </c>
      <c r="B1625" s="91" t="s">
        <v>2387</v>
      </c>
      <c r="C1625" s="91" t="s">
        <v>2388</v>
      </c>
      <c r="D1625" s="251" t="s">
        <v>1751</v>
      </c>
      <c r="E1625" s="87" t="s">
        <v>43</v>
      </c>
      <c r="F1625" s="154">
        <v>20</v>
      </c>
      <c r="G1625" s="24"/>
      <c r="H1625" s="156"/>
      <c r="I1625" s="156"/>
      <c r="J1625" s="156"/>
      <c r="K1625" s="24">
        <v>2.5299999999999998</v>
      </c>
      <c r="L1625" s="24">
        <v>2.5299999999999998</v>
      </c>
      <c r="M1625" s="24">
        <v>2.5299999999999998</v>
      </c>
      <c r="N1625" s="24">
        <v>2.5299999999999998</v>
      </c>
      <c r="O1625" s="24">
        <v>2.5299999999999998</v>
      </c>
      <c r="P1625" s="24">
        <v>2.5299999999999998</v>
      </c>
      <c r="Q1625" s="24">
        <v>2.75</v>
      </c>
      <c r="R1625" s="26" t="s">
        <v>44</v>
      </c>
    </row>
    <row r="1626" spans="1:18" ht="25.5">
      <c r="A1626" s="91">
        <f t="shared" si="357"/>
        <v>1400</v>
      </c>
      <c r="B1626" s="91" t="s">
        <v>2389</v>
      </c>
      <c r="C1626" s="91" t="s">
        <v>2388</v>
      </c>
      <c r="D1626" s="91" t="s">
        <v>1699</v>
      </c>
      <c r="E1626" s="87" t="s">
        <v>43</v>
      </c>
      <c r="F1626" s="154">
        <v>60</v>
      </c>
      <c r="G1626" s="24"/>
      <c r="H1626" s="156"/>
      <c r="I1626" s="156"/>
      <c r="J1626" s="156"/>
      <c r="K1626" s="24"/>
      <c r="L1626" s="24"/>
      <c r="M1626" s="24"/>
      <c r="N1626" s="24"/>
      <c r="O1626" s="265">
        <v>0.81</v>
      </c>
      <c r="P1626" s="265">
        <v>0.81</v>
      </c>
      <c r="Q1626" s="281">
        <v>0</v>
      </c>
      <c r="R1626" s="26" t="s">
        <v>44</v>
      </c>
    </row>
    <row r="1627" spans="1:18" ht="409.5">
      <c r="A1627" s="91">
        <f t="shared" si="357"/>
        <v>1401</v>
      </c>
      <c r="B1627" s="64" t="s">
        <v>2390</v>
      </c>
      <c r="C1627" s="21" t="s">
        <v>2391</v>
      </c>
      <c r="D1627" s="21" t="s">
        <v>2392</v>
      </c>
      <c r="E1627" s="21" t="s">
        <v>1191</v>
      </c>
      <c r="F1627" s="21">
        <v>60</v>
      </c>
      <c r="G1627" s="24"/>
      <c r="H1627" s="85"/>
      <c r="I1627" s="85"/>
      <c r="J1627" s="85"/>
      <c r="K1627" s="24"/>
      <c r="L1627" s="85"/>
      <c r="M1627" s="85"/>
      <c r="N1627" s="85"/>
      <c r="O1627" s="24">
        <v>2.3199999999999998</v>
      </c>
      <c r="P1627" s="24">
        <v>2.3199999999999998</v>
      </c>
      <c r="Q1627" s="85">
        <v>0</v>
      </c>
      <c r="R1627" s="26" t="s">
        <v>44</v>
      </c>
    </row>
    <row r="1628" spans="1:18" ht="409.5">
      <c r="A1628" s="91">
        <f t="shared" si="357"/>
        <v>1402</v>
      </c>
      <c r="B1628" s="64" t="s">
        <v>2393</v>
      </c>
      <c r="C1628" s="21" t="s">
        <v>2391</v>
      </c>
      <c r="D1628" s="21" t="s">
        <v>2394</v>
      </c>
      <c r="E1628" s="21" t="s">
        <v>1191</v>
      </c>
      <c r="F1628" s="21">
        <v>60</v>
      </c>
      <c r="G1628" s="24"/>
      <c r="H1628" s="85"/>
      <c r="I1628" s="85"/>
      <c r="J1628" s="85"/>
      <c r="K1628" s="24"/>
      <c r="L1628" s="85"/>
      <c r="M1628" s="85"/>
      <c r="N1628" s="85"/>
      <c r="O1628" s="24">
        <v>1.85</v>
      </c>
      <c r="P1628" s="24">
        <v>1.85</v>
      </c>
      <c r="Q1628" s="85">
        <v>0</v>
      </c>
      <c r="R1628" s="26" t="s">
        <v>44</v>
      </c>
    </row>
    <row r="1629" spans="1:18" ht="140.25">
      <c r="A1629" s="91">
        <f t="shared" si="357"/>
        <v>1403</v>
      </c>
      <c r="B1629" s="64" t="s">
        <v>2395</v>
      </c>
      <c r="C1629" s="21" t="s">
        <v>2391</v>
      </c>
      <c r="D1629" s="21" t="s">
        <v>2396</v>
      </c>
      <c r="E1629" s="21" t="s">
        <v>1191</v>
      </c>
      <c r="F1629" s="21">
        <v>60</v>
      </c>
      <c r="G1629" s="24"/>
      <c r="H1629" s="85"/>
      <c r="I1629" s="85"/>
      <c r="J1629" s="85"/>
      <c r="K1629" s="24"/>
      <c r="L1629" s="85"/>
      <c r="M1629" s="85"/>
      <c r="N1629" s="85"/>
      <c r="O1629" s="24">
        <v>0.33</v>
      </c>
      <c r="P1629" s="24">
        <v>0.33</v>
      </c>
      <c r="Q1629" s="85">
        <v>0</v>
      </c>
      <c r="R1629" s="26" t="s">
        <v>44</v>
      </c>
    </row>
    <row r="1630" spans="1:18" ht="114.75">
      <c r="A1630" s="91">
        <f t="shared" si="357"/>
        <v>1404</v>
      </c>
      <c r="B1630" s="64" t="s">
        <v>2397</v>
      </c>
      <c r="C1630" s="21" t="s">
        <v>2391</v>
      </c>
      <c r="D1630" s="21" t="s">
        <v>2398</v>
      </c>
      <c r="E1630" s="21" t="s">
        <v>1191</v>
      </c>
      <c r="F1630" s="21">
        <v>60</v>
      </c>
      <c r="G1630" s="24"/>
      <c r="H1630" s="85"/>
      <c r="I1630" s="85"/>
      <c r="J1630" s="85"/>
      <c r="K1630" s="24"/>
      <c r="L1630" s="85"/>
      <c r="M1630" s="85"/>
      <c r="N1630" s="85"/>
      <c r="O1630" s="85">
        <v>0.2</v>
      </c>
      <c r="P1630" s="85">
        <v>0.2</v>
      </c>
      <c r="Q1630" s="85">
        <v>0</v>
      </c>
      <c r="R1630" s="26" t="s">
        <v>44</v>
      </c>
    </row>
    <row r="1631" spans="1:18" ht="63.75">
      <c r="A1631" s="91">
        <f t="shared" si="357"/>
        <v>1405</v>
      </c>
      <c r="B1631" s="64" t="s">
        <v>2399</v>
      </c>
      <c r="C1631" s="21" t="s">
        <v>2391</v>
      </c>
      <c r="D1631" s="21" t="s">
        <v>2400</v>
      </c>
      <c r="E1631" s="21" t="s">
        <v>1191</v>
      </c>
      <c r="F1631" s="21">
        <v>60</v>
      </c>
      <c r="G1631" s="24"/>
      <c r="H1631" s="85"/>
      <c r="I1631" s="85"/>
      <c r="J1631" s="85"/>
      <c r="K1631" s="24"/>
      <c r="L1631" s="85"/>
      <c r="M1631" s="85"/>
      <c r="N1631" s="85"/>
      <c r="O1631" s="24">
        <v>7.0000000000000007E-2</v>
      </c>
      <c r="P1631" s="24">
        <v>7.0000000000000007E-2</v>
      </c>
      <c r="Q1631" s="85">
        <v>0</v>
      </c>
      <c r="R1631" s="26" t="s">
        <v>44</v>
      </c>
    </row>
    <row r="1632" spans="1:18" ht="191.25">
      <c r="A1632" s="91">
        <f t="shared" si="357"/>
        <v>1406</v>
      </c>
      <c r="B1632" s="64" t="s">
        <v>2401</v>
      </c>
      <c r="C1632" s="21" t="s">
        <v>2402</v>
      </c>
      <c r="D1632" s="21" t="s">
        <v>2403</v>
      </c>
      <c r="E1632" s="21" t="s">
        <v>1191</v>
      </c>
      <c r="F1632" s="21">
        <v>60</v>
      </c>
      <c r="G1632" s="24"/>
      <c r="H1632" s="85"/>
      <c r="I1632" s="85"/>
      <c r="J1632" s="85"/>
      <c r="K1632" s="85"/>
      <c r="L1632" s="85"/>
      <c r="M1632" s="24"/>
      <c r="N1632" s="85"/>
      <c r="O1632" s="24">
        <v>0.27</v>
      </c>
      <c r="P1632" s="24">
        <v>0.27</v>
      </c>
      <c r="Q1632" s="85">
        <v>0</v>
      </c>
      <c r="R1632" s="26" t="s">
        <v>44</v>
      </c>
    </row>
    <row r="1633" spans="1:18" ht="165.75">
      <c r="A1633" s="91">
        <f t="shared" si="357"/>
        <v>1407</v>
      </c>
      <c r="B1633" s="64" t="s">
        <v>2404</v>
      </c>
      <c r="C1633" s="21" t="s">
        <v>2402</v>
      </c>
      <c r="D1633" s="21" t="s">
        <v>2405</v>
      </c>
      <c r="E1633" s="21" t="s">
        <v>1191</v>
      </c>
      <c r="F1633" s="21">
        <v>60</v>
      </c>
      <c r="G1633" s="24"/>
      <c r="H1633" s="85"/>
      <c r="I1633" s="85"/>
      <c r="J1633" s="85"/>
      <c r="K1633" s="85"/>
      <c r="L1633" s="85"/>
      <c r="M1633" s="24"/>
      <c r="N1633" s="85"/>
      <c r="O1633" s="24">
        <v>0.17</v>
      </c>
      <c r="P1633" s="24">
        <v>0.17</v>
      </c>
      <c r="Q1633" s="85">
        <v>0</v>
      </c>
      <c r="R1633" s="26" t="s">
        <v>44</v>
      </c>
    </row>
    <row r="1634" spans="1:18" ht="409.5">
      <c r="A1634" s="91">
        <f t="shared" si="357"/>
        <v>1408</v>
      </c>
      <c r="B1634" s="64" t="s">
        <v>2406</v>
      </c>
      <c r="C1634" s="21" t="s">
        <v>2402</v>
      </c>
      <c r="D1634" s="21" t="s">
        <v>2407</v>
      </c>
      <c r="E1634" s="21" t="s">
        <v>1191</v>
      </c>
      <c r="F1634" s="21">
        <v>60</v>
      </c>
      <c r="G1634" s="24"/>
      <c r="H1634" s="85"/>
      <c r="I1634" s="85"/>
      <c r="J1634" s="85"/>
      <c r="K1634" s="85"/>
      <c r="L1634" s="85"/>
      <c r="M1634" s="24"/>
      <c r="N1634" s="85"/>
      <c r="O1634" s="24">
        <v>0.76</v>
      </c>
      <c r="P1634" s="24">
        <v>0.76</v>
      </c>
      <c r="Q1634" s="85">
        <v>33.700000000000003</v>
      </c>
      <c r="R1634" s="26" t="s">
        <v>44</v>
      </c>
    </row>
    <row r="1635" spans="1:18" ht="127.5">
      <c r="A1635" s="91">
        <f t="shared" si="357"/>
        <v>1409</v>
      </c>
      <c r="B1635" s="64" t="s">
        <v>2408</v>
      </c>
      <c r="C1635" s="21" t="s">
        <v>2402</v>
      </c>
      <c r="D1635" s="21" t="s">
        <v>2409</v>
      </c>
      <c r="E1635" s="21" t="s">
        <v>1191</v>
      </c>
      <c r="F1635" s="21">
        <v>60</v>
      </c>
      <c r="G1635" s="24"/>
      <c r="H1635" s="85"/>
      <c r="I1635" s="85"/>
      <c r="J1635" s="85"/>
      <c r="K1635" s="85"/>
      <c r="L1635" s="85"/>
      <c r="M1635" s="24"/>
      <c r="N1635" s="85"/>
      <c r="O1635" s="265">
        <v>7.0000000000000007E-2</v>
      </c>
      <c r="P1635" s="265">
        <v>7.0000000000000007E-2</v>
      </c>
      <c r="Q1635" s="282">
        <v>0</v>
      </c>
      <c r="R1635" s="26" t="s">
        <v>44</v>
      </c>
    </row>
    <row r="1636" spans="1:18" ht="409.5">
      <c r="A1636" s="91">
        <f t="shared" si="357"/>
        <v>1410</v>
      </c>
      <c r="B1636" s="64" t="s">
        <v>2410</v>
      </c>
      <c r="C1636" s="21" t="s">
        <v>2402</v>
      </c>
      <c r="D1636" s="21" t="s">
        <v>2411</v>
      </c>
      <c r="E1636" s="21" t="s">
        <v>1191</v>
      </c>
      <c r="F1636" s="21">
        <v>60</v>
      </c>
      <c r="G1636" s="24"/>
      <c r="H1636" s="85"/>
      <c r="I1636" s="85"/>
      <c r="J1636" s="85"/>
      <c r="K1636" s="85"/>
      <c r="L1636" s="85"/>
      <c r="M1636" s="24"/>
      <c r="N1636" s="85"/>
      <c r="O1636" s="265">
        <v>1.76</v>
      </c>
      <c r="P1636" s="265">
        <v>1.76</v>
      </c>
      <c r="Q1636" s="282">
        <v>5.5E-2</v>
      </c>
      <c r="R1636" s="26" t="s">
        <v>44</v>
      </c>
    </row>
    <row r="1637" spans="1:18" ht="409.5">
      <c r="A1637" s="91">
        <f t="shared" si="357"/>
        <v>1411</v>
      </c>
      <c r="B1637" s="64" t="s">
        <v>2412</v>
      </c>
      <c r="C1637" s="21" t="s">
        <v>2413</v>
      </c>
      <c r="D1637" s="21" t="s">
        <v>2414</v>
      </c>
      <c r="E1637" s="21" t="s">
        <v>1191</v>
      </c>
      <c r="F1637" s="21">
        <v>60</v>
      </c>
      <c r="G1637" s="24"/>
      <c r="H1637" s="85"/>
      <c r="I1637" s="85"/>
      <c r="J1637" s="85"/>
      <c r="K1637" s="85"/>
      <c r="L1637" s="85"/>
      <c r="M1637" s="24"/>
      <c r="N1637" s="85"/>
      <c r="O1637" s="265">
        <v>0.36</v>
      </c>
      <c r="P1637" s="265">
        <v>0.36</v>
      </c>
      <c r="Q1637" s="282">
        <v>0.59</v>
      </c>
      <c r="R1637" s="26" t="s">
        <v>44</v>
      </c>
    </row>
    <row r="1638" spans="1:18" ht="165.75">
      <c r="A1638" s="91">
        <f t="shared" si="357"/>
        <v>1412</v>
      </c>
      <c r="B1638" s="64" t="s">
        <v>2415</v>
      </c>
      <c r="C1638" s="21" t="s">
        <v>2416</v>
      </c>
      <c r="D1638" s="21" t="s">
        <v>2417</v>
      </c>
      <c r="E1638" s="140" t="s">
        <v>43</v>
      </c>
      <c r="F1638" s="21">
        <v>20</v>
      </c>
      <c r="G1638" s="24"/>
      <c r="H1638" s="85"/>
      <c r="I1638" s="24"/>
      <c r="J1638" s="85"/>
      <c r="K1638" s="24">
        <v>0.46</v>
      </c>
      <c r="L1638" s="24">
        <v>0.46</v>
      </c>
      <c r="M1638" s="24">
        <v>0.46</v>
      </c>
      <c r="N1638" s="24">
        <v>0.46</v>
      </c>
      <c r="O1638" s="24">
        <v>0.46</v>
      </c>
      <c r="P1638" s="24">
        <v>0.46</v>
      </c>
      <c r="Q1638" s="85">
        <v>0</v>
      </c>
      <c r="R1638" s="26" t="s">
        <v>44</v>
      </c>
    </row>
    <row r="1639" spans="1:18" ht="114.75">
      <c r="A1639" s="91">
        <f t="shared" si="357"/>
        <v>1413</v>
      </c>
      <c r="B1639" s="64" t="s">
        <v>2418</v>
      </c>
      <c r="C1639" s="21" t="s">
        <v>2416</v>
      </c>
      <c r="D1639" s="21" t="s">
        <v>2419</v>
      </c>
      <c r="E1639" s="21" t="s">
        <v>43</v>
      </c>
      <c r="F1639" s="21">
        <v>20</v>
      </c>
      <c r="G1639" s="24"/>
      <c r="H1639" s="85"/>
      <c r="I1639" s="24"/>
      <c r="J1639" s="85"/>
      <c r="K1639" s="24">
        <v>0.08</v>
      </c>
      <c r="L1639" s="24">
        <v>0.08</v>
      </c>
      <c r="M1639" s="24">
        <v>0.08</v>
      </c>
      <c r="N1639" s="24">
        <v>0.08</v>
      </c>
      <c r="O1639" s="24">
        <v>0.08</v>
      </c>
      <c r="P1639" s="24">
        <v>0.08</v>
      </c>
      <c r="Q1639" s="85">
        <v>6.7</v>
      </c>
      <c r="R1639" s="26" t="s">
        <v>44</v>
      </c>
    </row>
    <row r="1640" spans="1:18" ht="38.25">
      <c r="A1640" s="91">
        <f t="shared" si="357"/>
        <v>1414</v>
      </c>
      <c r="B1640" s="64" t="s">
        <v>2420</v>
      </c>
      <c r="C1640" s="21" t="s">
        <v>2416</v>
      </c>
      <c r="D1640" s="21" t="s">
        <v>2396</v>
      </c>
      <c r="E1640" s="21" t="s">
        <v>43</v>
      </c>
      <c r="F1640" s="21">
        <v>20</v>
      </c>
      <c r="G1640" s="24"/>
      <c r="H1640" s="85"/>
      <c r="I1640" s="24"/>
      <c r="J1640" s="85"/>
      <c r="K1640" s="24">
        <v>0.1</v>
      </c>
      <c r="L1640" s="24">
        <v>0.1</v>
      </c>
      <c r="M1640" s="24">
        <v>0.1</v>
      </c>
      <c r="N1640" s="24">
        <v>0.1</v>
      </c>
      <c r="O1640" s="24">
        <v>0.1</v>
      </c>
      <c r="P1640" s="24">
        <v>0.1</v>
      </c>
      <c r="Q1640" s="85">
        <v>4.5</v>
      </c>
      <c r="R1640" s="26" t="s">
        <v>44</v>
      </c>
    </row>
    <row r="1641" spans="1:18" ht="216.75">
      <c r="A1641" s="91">
        <f t="shared" si="357"/>
        <v>1415</v>
      </c>
      <c r="B1641" s="64" t="s">
        <v>2421</v>
      </c>
      <c r="C1641" s="21" t="s">
        <v>2416</v>
      </c>
      <c r="D1641" s="21" t="s">
        <v>2422</v>
      </c>
      <c r="E1641" s="21" t="s">
        <v>43</v>
      </c>
      <c r="F1641" s="21">
        <v>20</v>
      </c>
      <c r="G1641" s="24"/>
      <c r="H1641" s="85"/>
      <c r="I1641" s="24"/>
      <c r="J1641" s="85"/>
      <c r="K1641" s="24">
        <v>0.32</v>
      </c>
      <c r="L1641" s="24">
        <v>0.32</v>
      </c>
      <c r="M1641" s="24">
        <v>0.32</v>
      </c>
      <c r="N1641" s="24">
        <v>0.32</v>
      </c>
      <c r="O1641" s="24">
        <v>0.32</v>
      </c>
      <c r="P1641" s="24">
        <v>0.32</v>
      </c>
      <c r="Q1641" s="85">
        <v>0</v>
      </c>
      <c r="R1641" s="26" t="s">
        <v>44</v>
      </c>
    </row>
    <row r="1642" spans="1:18" ht="114.75">
      <c r="A1642" s="91">
        <f t="shared" si="357"/>
        <v>1416</v>
      </c>
      <c r="B1642" s="91" t="s">
        <v>2423</v>
      </c>
      <c r="C1642" s="21" t="s">
        <v>2416</v>
      </c>
      <c r="D1642" s="251" t="s">
        <v>729</v>
      </c>
      <c r="E1642" s="87" t="s">
        <v>43</v>
      </c>
      <c r="F1642" s="154">
        <v>20</v>
      </c>
      <c r="G1642" s="24"/>
      <c r="H1642" s="156"/>
      <c r="I1642" s="156"/>
      <c r="J1642" s="156"/>
      <c r="K1642" s="24">
        <v>1.46</v>
      </c>
      <c r="L1642" s="24">
        <v>1.46</v>
      </c>
      <c r="M1642" s="24">
        <v>1.46</v>
      </c>
      <c r="N1642" s="24">
        <v>1.46</v>
      </c>
      <c r="O1642" s="24">
        <v>1.46</v>
      </c>
      <c r="P1642" s="24">
        <v>1.46</v>
      </c>
      <c r="Q1642" s="24">
        <v>3.96</v>
      </c>
      <c r="R1642" s="26" t="s">
        <v>44</v>
      </c>
    </row>
    <row r="1643" spans="1:18" ht="306">
      <c r="A1643" s="91">
        <f t="shared" si="357"/>
        <v>1417</v>
      </c>
      <c r="B1643" s="91" t="s">
        <v>2424</v>
      </c>
      <c r="C1643" s="21" t="s">
        <v>2416</v>
      </c>
      <c r="D1643" s="251" t="s">
        <v>2425</v>
      </c>
      <c r="E1643" s="87" t="s">
        <v>43</v>
      </c>
      <c r="F1643" s="154">
        <v>20</v>
      </c>
      <c r="G1643" s="24"/>
      <c r="H1643" s="156"/>
      <c r="I1643" s="156"/>
      <c r="J1643" s="156"/>
      <c r="K1643" s="265">
        <v>0.18</v>
      </c>
      <c r="L1643" s="265">
        <v>0.18</v>
      </c>
      <c r="M1643" s="265">
        <v>0.18</v>
      </c>
      <c r="N1643" s="265">
        <v>0.18</v>
      </c>
      <c r="O1643" s="265">
        <v>0.18</v>
      </c>
      <c r="P1643" s="265">
        <v>0.18</v>
      </c>
      <c r="Q1643" s="281">
        <v>0</v>
      </c>
      <c r="R1643" s="26" t="s">
        <v>44</v>
      </c>
    </row>
    <row r="1644" spans="1:18" ht="267.75">
      <c r="A1644" s="91">
        <f t="shared" si="357"/>
        <v>1418</v>
      </c>
      <c r="B1644" s="64" t="s">
        <v>2426</v>
      </c>
      <c r="C1644" s="21" t="s">
        <v>2427</v>
      </c>
      <c r="D1644" s="21" t="s">
        <v>2428</v>
      </c>
      <c r="E1644" s="21" t="s">
        <v>43</v>
      </c>
      <c r="F1644" s="21">
        <v>20</v>
      </c>
      <c r="G1644" s="24"/>
      <c r="H1644" s="85"/>
      <c r="I1644" s="85"/>
      <c r="J1644" s="85"/>
      <c r="K1644" s="24">
        <v>0.37</v>
      </c>
      <c r="L1644" s="24">
        <v>0.37</v>
      </c>
      <c r="M1644" s="24">
        <v>0.37</v>
      </c>
      <c r="N1644" s="24">
        <v>0.37</v>
      </c>
      <c r="O1644" s="24">
        <v>0.37</v>
      </c>
      <c r="P1644" s="24">
        <v>0.37</v>
      </c>
      <c r="Q1644" s="85">
        <v>0</v>
      </c>
      <c r="R1644" s="26" t="s">
        <v>44</v>
      </c>
    </row>
    <row r="1645" spans="1:18" ht="280.5">
      <c r="A1645" s="91">
        <f t="shared" si="357"/>
        <v>1419</v>
      </c>
      <c r="B1645" s="64" t="s">
        <v>2429</v>
      </c>
      <c r="C1645" s="21" t="s">
        <v>2427</v>
      </c>
      <c r="D1645" s="21" t="s">
        <v>2430</v>
      </c>
      <c r="E1645" s="21" t="s">
        <v>43</v>
      </c>
      <c r="F1645" s="21">
        <v>20</v>
      </c>
      <c r="G1645" s="24"/>
      <c r="H1645" s="85"/>
      <c r="I1645" s="85"/>
      <c r="J1645" s="85"/>
      <c r="K1645" s="265">
        <v>0.19</v>
      </c>
      <c r="L1645" s="265">
        <v>0.19</v>
      </c>
      <c r="M1645" s="265">
        <v>0.19</v>
      </c>
      <c r="N1645" s="265">
        <v>0.19</v>
      </c>
      <c r="O1645" s="265">
        <v>0.19</v>
      </c>
      <c r="P1645" s="265">
        <v>0.19</v>
      </c>
      <c r="Q1645" s="282">
        <v>0</v>
      </c>
      <c r="R1645" s="26" t="s">
        <v>44</v>
      </c>
    </row>
    <row r="1646" spans="1:18" ht="165.75">
      <c r="A1646" s="91">
        <f t="shared" si="357"/>
        <v>1420</v>
      </c>
      <c r="B1646" s="64" t="s">
        <v>2431</v>
      </c>
      <c r="C1646" s="21" t="s">
        <v>2427</v>
      </c>
      <c r="D1646" s="21" t="s">
        <v>2432</v>
      </c>
      <c r="E1646" s="21" t="s">
        <v>43</v>
      </c>
      <c r="F1646" s="21">
        <v>20</v>
      </c>
      <c r="G1646" s="24"/>
      <c r="H1646" s="85"/>
      <c r="I1646" s="85"/>
      <c r="J1646" s="85"/>
      <c r="K1646" s="24">
        <v>0.28999999999999998</v>
      </c>
      <c r="L1646" s="24">
        <v>0.28999999999999998</v>
      </c>
      <c r="M1646" s="24">
        <v>0.28999999999999998</v>
      </c>
      <c r="N1646" s="24">
        <v>0.28999999999999998</v>
      </c>
      <c r="O1646" s="24">
        <v>0.28999999999999998</v>
      </c>
      <c r="P1646" s="24">
        <v>0.28999999999999998</v>
      </c>
      <c r="Q1646" s="85">
        <v>0</v>
      </c>
      <c r="R1646" s="26" t="s">
        <v>44</v>
      </c>
    </row>
    <row r="1647" spans="1:18" ht="102">
      <c r="A1647" s="91">
        <f t="shared" si="357"/>
        <v>1421</v>
      </c>
      <c r="B1647" s="64" t="s">
        <v>2433</v>
      </c>
      <c r="C1647" s="21" t="s">
        <v>2427</v>
      </c>
      <c r="D1647" s="21" t="s">
        <v>2434</v>
      </c>
      <c r="E1647" s="21" t="s">
        <v>43</v>
      </c>
      <c r="F1647" s="21">
        <v>20</v>
      </c>
      <c r="G1647" s="24"/>
      <c r="H1647" s="85"/>
      <c r="I1647" s="85"/>
      <c r="J1647" s="85"/>
      <c r="K1647" s="265">
        <v>0.12</v>
      </c>
      <c r="L1647" s="265">
        <v>0.12</v>
      </c>
      <c r="M1647" s="265">
        <v>0.12</v>
      </c>
      <c r="N1647" s="265">
        <v>0.12</v>
      </c>
      <c r="O1647" s="265">
        <v>0.12</v>
      </c>
      <c r="P1647" s="265">
        <v>0.12</v>
      </c>
      <c r="Q1647" s="282">
        <v>0</v>
      </c>
      <c r="R1647" s="26" t="s">
        <v>44</v>
      </c>
    </row>
    <row r="1648" spans="1:18" ht="409.5">
      <c r="A1648" s="91">
        <f t="shared" si="357"/>
        <v>1422</v>
      </c>
      <c r="B1648" s="64" t="s">
        <v>2435</v>
      </c>
      <c r="C1648" s="21" t="s">
        <v>2427</v>
      </c>
      <c r="D1648" s="21" t="s">
        <v>2436</v>
      </c>
      <c r="E1648" s="21" t="s">
        <v>43</v>
      </c>
      <c r="F1648" s="21">
        <v>20</v>
      </c>
      <c r="G1648" s="24"/>
      <c r="H1648" s="85"/>
      <c r="I1648" s="85"/>
      <c r="J1648" s="85"/>
      <c r="K1648" s="265">
        <v>1.73</v>
      </c>
      <c r="L1648" s="265">
        <v>1.73</v>
      </c>
      <c r="M1648" s="265">
        <v>1.73</v>
      </c>
      <c r="N1648" s="265">
        <v>1.73</v>
      </c>
      <c r="O1648" s="265">
        <v>1.73</v>
      </c>
      <c r="P1648" s="265">
        <v>1.73</v>
      </c>
      <c r="Q1648" s="282">
        <v>1.1000000000000001</v>
      </c>
      <c r="R1648" s="26" t="s">
        <v>44</v>
      </c>
    </row>
    <row r="1649" spans="1:18" ht="409.5">
      <c r="A1649" s="91">
        <f t="shared" si="357"/>
        <v>1423</v>
      </c>
      <c r="B1649" s="64" t="s">
        <v>2437</v>
      </c>
      <c r="C1649" s="21" t="s">
        <v>2427</v>
      </c>
      <c r="D1649" s="21" t="s">
        <v>2438</v>
      </c>
      <c r="E1649" s="21" t="s">
        <v>43</v>
      </c>
      <c r="F1649" s="21">
        <v>20</v>
      </c>
      <c r="G1649" s="24"/>
      <c r="H1649" s="85"/>
      <c r="I1649" s="85"/>
      <c r="J1649" s="85"/>
      <c r="K1649" s="265">
        <v>2.89</v>
      </c>
      <c r="L1649" s="265">
        <v>2.89</v>
      </c>
      <c r="M1649" s="265">
        <v>2.89</v>
      </c>
      <c r="N1649" s="265">
        <v>2.89</v>
      </c>
      <c r="O1649" s="265">
        <v>2.89</v>
      </c>
      <c r="P1649" s="265">
        <v>2.89</v>
      </c>
      <c r="Q1649" s="282">
        <v>50.05</v>
      </c>
      <c r="R1649" s="26" t="s">
        <v>44</v>
      </c>
    </row>
    <row r="1650" spans="1:18" ht="216.75">
      <c r="A1650" s="91">
        <f t="shared" si="357"/>
        <v>1424</v>
      </c>
      <c r="B1650" s="64" t="s">
        <v>2439</v>
      </c>
      <c r="C1650" s="21" t="s">
        <v>2427</v>
      </c>
      <c r="D1650" s="21" t="s">
        <v>2407</v>
      </c>
      <c r="E1650" s="21" t="s">
        <v>43</v>
      </c>
      <c r="F1650" s="21">
        <v>20</v>
      </c>
      <c r="G1650" s="24"/>
      <c r="H1650" s="85"/>
      <c r="I1650" s="85"/>
      <c r="J1650" s="85"/>
      <c r="K1650" s="265">
        <v>0.32</v>
      </c>
      <c r="L1650" s="265">
        <v>0.32</v>
      </c>
      <c r="M1650" s="265">
        <v>0.32</v>
      </c>
      <c r="N1650" s="265">
        <v>0.32</v>
      </c>
      <c r="O1650" s="265">
        <v>0.32</v>
      </c>
      <c r="P1650" s="265">
        <v>0.32</v>
      </c>
      <c r="Q1650" s="282">
        <v>0</v>
      </c>
      <c r="R1650" s="26" t="s">
        <v>44</v>
      </c>
    </row>
    <row r="1651" spans="1:18" ht="25.5">
      <c r="A1651" s="91">
        <f t="shared" si="357"/>
        <v>1425</v>
      </c>
      <c r="B1651" s="91" t="s">
        <v>2440</v>
      </c>
      <c r="C1651" s="21" t="s">
        <v>2427</v>
      </c>
      <c r="D1651" s="280" t="s">
        <v>671</v>
      </c>
      <c r="E1651" s="21" t="s">
        <v>43</v>
      </c>
      <c r="F1651" s="154">
        <v>20</v>
      </c>
      <c r="G1651" s="24"/>
      <c r="H1651" s="85"/>
      <c r="I1651" s="85"/>
      <c r="J1651" s="85"/>
      <c r="K1651" s="265">
        <v>0.27</v>
      </c>
      <c r="L1651" s="265">
        <v>0.27</v>
      </c>
      <c r="M1651" s="265">
        <v>0.27</v>
      </c>
      <c r="N1651" s="265">
        <v>0.27</v>
      </c>
      <c r="O1651" s="265">
        <v>0.27</v>
      </c>
      <c r="P1651" s="265">
        <v>0.27</v>
      </c>
      <c r="Q1651" s="281">
        <v>100</v>
      </c>
      <c r="R1651" s="26" t="s">
        <v>44</v>
      </c>
    </row>
    <row r="1652" spans="1:18" ht="89.25">
      <c r="A1652" s="91">
        <f t="shared" si="357"/>
        <v>1426</v>
      </c>
      <c r="B1652" s="91" t="s">
        <v>2441</v>
      </c>
      <c r="C1652" s="21" t="s">
        <v>2442</v>
      </c>
      <c r="D1652" s="280" t="s">
        <v>1986</v>
      </c>
      <c r="E1652" s="87" t="s">
        <v>61</v>
      </c>
      <c r="F1652" s="154">
        <v>60</v>
      </c>
      <c r="G1652" s="24"/>
      <c r="H1652" s="156"/>
      <c r="I1652" s="156"/>
      <c r="J1652" s="156"/>
      <c r="K1652" s="265">
        <v>0.45</v>
      </c>
      <c r="L1652" s="265">
        <v>0.45</v>
      </c>
      <c r="M1652" s="265">
        <v>0.45</v>
      </c>
      <c r="N1652" s="265">
        <v>0.45</v>
      </c>
      <c r="O1652" s="265">
        <v>0.45</v>
      </c>
      <c r="P1652" s="265">
        <v>0.45</v>
      </c>
      <c r="Q1652" s="281">
        <v>81.25</v>
      </c>
      <c r="R1652" s="26" t="s">
        <v>44</v>
      </c>
    </row>
    <row r="1653" spans="1:18" ht="76.5">
      <c r="A1653" s="91">
        <f t="shared" si="357"/>
        <v>1427</v>
      </c>
      <c r="B1653" s="91" t="s">
        <v>2443</v>
      </c>
      <c r="C1653" s="21" t="s">
        <v>2444</v>
      </c>
      <c r="D1653" s="280" t="s">
        <v>1691</v>
      </c>
      <c r="E1653" s="21" t="s">
        <v>61</v>
      </c>
      <c r="F1653" s="154">
        <v>60</v>
      </c>
      <c r="G1653" s="24"/>
      <c r="H1653" s="85"/>
      <c r="I1653" s="85"/>
      <c r="J1653" s="85"/>
      <c r="K1653" s="24">
        <v>0.17</v>
      </c>
      <c r="L1653" s="24">
        <v>0.17</v>
      </c>
      <c r="M1653" s="24">
        <v>0.17</v>
      </c>
      <c r="N1653" s="24">
        <v>0.17</v>
      </c>
      <c r="O1653" s="24">
        <v>0.17</v>
      </c>
      <c r="P1653" s="24">
        <v>0.17</v>
      </c>
      <c r="Q1653" s="24">
        <v>0</v>
      </c>
      <c r="R1653" s="26" t="s">
        <v>44</v>
      </c>
    </row>
    <row r="1654" spans="1:18" ht="25.5">
      <c r="A1654" s="317" t="s">
        <v>2445</v>
      </c>
      <c r="B1654" s="317"/>
      <c r="C1654" s="317"/>
      <c r="D1654" s="317"/>
      <c r="E1654" s="317"/>
      <c r="F1654" s="51" t="s">
        <v>1188</v>
      </c>
      <c r="G1654" s="25">
        <f>SUMIF($F$1607:$F$1653,"&lt;=5",G$1607:G$1653)</f>
        <v>0</v>
      </c>
      <c r="H1654" s="25">
        <f t="shared" ref="H1654:P1654" si="358">SUMIF($F$1607:$F$1653,"&lt;=5",H1607:H1653)</f>
        <v>0</v>
      </c>
      <c r="I1654" s="25">
        <f t="shared" si="358"/>
        <v>0</v>
      </c>
      <c r="J1654" s="25">
        <f t="shared" si="358"/>
        <v>0</v>
      </c>
      <c r="K1654" s="25">
        <f t="shared" si="358"/>
        <v>0</v>
      </c>
      <c r="L1654" s="25">
        <f t="shared" si="358"/>
        <v>0</v>
      </c>
      <c r="M1654" s="25">
        <f t="shared" si="358"/>
        <v>0</v>
      </c>
      <c r="N1654" s="25">
        <f t="shared" si="358"/>
        <v>0</v>
      </c>
      <c r="O1654" s="25">
        <f t="shared" si="358"/>
        <v>0</v>
      </c>
      <c r="P1654" s="25">
        <f t="shared" si="358"/>
        <v>0</v>
      </c>
      <c r="Q1654" s="25">
        <v>0</v>
      </c>
      <c r="R1654" s="232"/>
    </row>
    <row r="1655" spans="1:18">
      <c r="A1655" s="317"/>
      <c r="B1655" s="317"/>
      <c r="C1655" s="317"/>
      <c r="D1655" s="317"/>
      <c r="E1655" s="317"/>
      <c r="F1655" s="51" t="s">
        <v>180</v>
      </c>
      <c r="G1655" s="206">
        <f t="shared" ref="G1655:G1656" si="359">SUMIFS(G$1607:G$1653,$E$1607:$E$1653,$F1655,$F$1607:$F$1653,"&lt;=5")</f>
        <v>0</v>
      </c>
      <c r="H1655" s="206">
        <f t="shared" ref="H1655:H1656" si="360">SUMIFS(H$1607:H$1653,$E$1607:$E$1653,$F1655,$F$1607:$F$1653,"&lt;=5")</f>
        <v>0</v>
      </c>
      <c r="I1655" s="206">
        <f t="shared" ref="I1655:I1656" si="361">SUMIFS(I$1607:I$1653,$E$1607:$E$1653,$F1655,$F$1607:$F$1653,"&lt;=5")</f>
        <v>0</v>
      </c>
      <c r="J1655" s="206">
        <f t="shared" ref="J1655:J1656" si="362">SUMIFS(J$1607:J$1653,$E$1607:$E$1653,$F1655,$F$1607:$F$1653,"&lt;=5")</f>
        <v>0</v>
      </c>
      <c r="K1655" s="206">
        <f t="shared" ref="K1655:K1656" si="363">SUMIFS(K$1607:K$1653,$E$1607:$E$1653,$F1655,$F$1607:$F$1653,"&lt;=5")</f>
        <v>0</v>
      </c>
      <c r="L1655" s="206">
        <f t="shared" ref="L1655:L1656" si="364">SUMIFS(L$1607:L$1653,$E$1607:$E$1653,$F1655,$F$1607:$F$1653,"&lt;=5")</f>
        <v>0</v>
      </c>
      <c r="M1655" s="206">
        <f t="shared" ref="M1655:M1656" si="365">SUMIFS(M$1607:M$1653,$E$1607:$E$1653,$F1655,$F$1607:$F$1653,"&lt;=5")</f>
        <v>0</v>
      </c>
      <c r="N1655" s="206">
        <f t="shared" ref="N1655:N1656" si="366">SUMIFS(N$1607:N$1653,$E$1607:$E$1653,$F1655,$F$1607:$F$1653,"&lt;=5")</f>
        <v>0</v>
      </c>
      <c r="O1655" s="206">
        <f t="shared" ref="O1655:O1656" si="367">SUMIFS(O$1607:O$1653,$E$1607:$E$1653,$F1655,$F$1607:$F$1653,"&lt;=5")</f>
        <v>0</v>
      </c>
      <c r="P1655" s="206">
        <f t="shared" ref="P1655:P1656" si="368">SUMIFS(P$1607:P$1653,$E$1607:$E$1653,$F1655,$F$1607:$F$1653,"&lt;=5")</f>
        <v>0</v>
      </c>
      <c r="Q1655" s="206"/>
      <c r="R1655" s="232"/>
    </row>
    <row r="1656" spans="1:18">
      <c r="A1656" s="317"/>
      <c r="B1656" s="317"/>
      <c r="C1656" s="317"/>
      <c r="D1656" s="317"/>
      <c r="E1656" s="317"/>
      <c r="F1656" s="51" t="s">
        <v>43</v>
      </c>
      <c r="G1656" s="206">
        <f t="shared" si="359"/>
        <v>0</v>
      </c>
      <c r="H1656" s="206">
        <f t="shared" si="360"/>
        <v>0</v>
      </c>
      <c r="I1656" s="206">
        <f t="shared" si="361"/>
        <v>0</v>
      </c>
      <c r="J1656" s="206">
        <f t="shared" si="362"/>
        <v>0</v>
      </c>
      <c r="K1656" s="206">
        <f t="shared" si="363"/>
        <v>0</v>
      </c>
      <c r="L1656" s="206">
        <f t="shared" si="364"/>
        <v>0</v>
      </c>
      <c r="M1656" s="206">
        <f t="shared" si="365"/>
        <v>0</v>
      </c>
      <c r="N1656" s="206">
        <f t="shared" si="366"/>
        <v>0</v>
      </c>
      <c r="O1656" s="206">
        <f t="shared" si="367"/>
        <v>0</v>
      </c>
      <c r="P1656" s="206">
        <f t="shared" si="368"/>
        <v>0</v>
      </c>
      <c r="Q1656" s="206"/>
      <c r="R1656" s="232"/>
    </row>
    <row r="1657" spans="1:18" ht="25.5">
      <c r="A1657" s="317"/>
      <c r="B1657" s="317"/>
      <c r="C1657" s="317"/>
      <c r="D1657" s="317"/>
      <c r="E1657" s="317"/>
      <c r="F1657" s="51" t="s">
        <v>1189</v>
      </c>
      <c r="G1657" s="25">
        <f t="shared" ref="G1657:P1657" si="369">SUMIF($F$1607:$F$1653,"&lt;=20",G$1607:G$1653)</f>
        <v>0</v>
      </c>
      <c r="H1657" s="25">
        <f t="shared" si="369"/>
        <v>0</v>
      </c>
      <c r="I1657" s="25">
        <f t="shared" si="369"/>
        <v>0</v>
      </c>
      <c r="J1657" s="25">
        <f t="shared" si="369"/>
        <v>0</v>
      </c>
      <c r="K1657" s="25">
        <f t="shared" si="369"/>
        <v>14.549999999999997</v>
      </c>
      <c r="L1657" s="25">
        <f t="shared" si="369"/>
        <v>14.549999999999997</v>
      </c>
      <c r="M1657" s="25">
        <f t="shared" si="369"/>
        <v>14.549999999999997</v>
      </c>
      <c r="N1657" s="25">
        <f t="shared" si="369"/>
        <v>14.549999999999997</v>
      </c>
      <c r="O1657" s="25">
        <f t="shared" si="369"/>
        <v>14.549999999999997</v>
      </c>
      <c r="P1657" s="25">
        <f t="shared" si="369"/>
        <v>14.549999999999997</v>
      </c>
      <c r="Q1657" s="206">
        <v>15.28</v>
      </c>
      <c r="R1657" s="232"/>
    </row>
    <row r="1658" spans="1:18">
      <c r="A1658" s="317"/>
      <c r="B1658" s="317"/>
      <c r="C1658" s="317"/>
      <c r="D1658" s="317"/>
      <c r="E1658" s="317"/>
      <c r="F1658" s="51" t="s">
        <v>180</v>
      </c>
      <c r="G1658" s="206">
        <f t="shared" ref="G1658:G1659" si="370">SUMIFS(G$1607:G$1653,$E$1607:$E$1653,$F1658,$F$1607:$F$1653,"&lt;=20")</f>
        <v>0</v>
      </c>
      <c r="H1658" s="206">
        <f t="shared" ref="H1658:H1659" si="371">SUMIFS(H$1607:H$1653,$E$1607:$E$1653,$F1658,$F$1607:$F$1653,"&lt;=20")</f>
        <v>0</v>
      </c>
      <c r="I1658" s="206">
        <f t="shared" ref="I1658:I1659" si="372">SUMIFS(I$1607:I$1653,$E$1607:$E$1653,$F1658,$F$1607:$F$1653,"&lt;=20")</f>
        <v>0</v>
      </c>
      <c r="J1658" s="206">
        <f t="shared" ref="J1658:J1659" si="373">SUMIFS(J$1607:J$1653,$E$1607:$E$1653,$F1658,$F$1607:$F$1653,"&lt;=20")</f>
        <v>0</v>
      </c>
      <c r="K1658" s="206">
        <f t="shared" ref="K1658:K1659" si="374">SUMIFS(K$1607:K$1653,$E$1607:$E$1653,$F1658,$F$1607:$F$1653,"&lt;=20")</f>
        <v>0</v>
      </c>
      <c r="L1658" s="206">
        <f t="shared" ref="L1658:L1659" si="375">SUMIFS(L$1607:L$1653,$E$1607:$E$1653,$F1658,$F$1607:$F$1653,"&lt;=20")</f>
        <v>0</v>
      </c>
      <c r="M1658" s="206">
        <f t="shared" ref="M1658:M1659" si="376">SUMIFS(M$1607:M$1653,$E$1607:$E$1653,$F1658,$F$1607:$F$1653,"&lt;=20")</f>
        <v>0</v>
      </c>
      <c r="N1658" s="206">
        <f t="shared" ref="N1658:N1659" si="377">SUMIFS(N$1607:N$1653,$E$1607:$E$1653,$F1658,$F$1607:$F$1653,"&lt;=20")</f>
        <v>0</v>
      </c>
      <c r="O1658" s="206">
        <f t="shared" ref="O1658:O1659" si="378">SUMIFS(O$1607:O$1653,$E$1607:$E$1653,$F1658,$F$1607:$F$1653,"&lt;=20")</f>
        <v>0</v>
      </c>
      <c r="P1658" s="206">
        <f t="shared" ref="P1658:P1659" si="379">SUMIFS(P$1607:P$1653,$E$1607:$E$1653,$F1658,$F$1607:$F$1653,"&lt;=20")</f>
        <v>0</v>
      </c>
      <c r="Q1658" s="206"/>
      <c r="R1658" s="232"/>
    </row>
    <row r="1659" spans="1:18">
      <c r="A1659" s="317"/>
      <c r="B1659" s="317"/>
      <c r="C1659" s="317"/>
      <c r="D1659" s="317"/>
      <c r="E1659" s="317"/>
      <c r="F1659" s="51" t="s">
        <v>43</v>
      </c>
      <c r="G1659" s="206">
        <f t="shared" si="370"/>
        <v>0</v>
      </c>
      <c r="H1659" s="206">
        <f t="shared" si="371"/>
        <v>0</v>
      </c>
      <c r="I1659" s="206">
        <f t="shared" si="372"/>
        <v>0</v>
      </c>
      <c r="J1659" s="206">
        <f t="shared" si="373"/>
        <v>0</v>
      </c>
      <c r="K1659" s="206">
        <f t="shared" si="374"/>
        <v>14.549999999999997</v>
      </c>
      <c r="L1659" s="206">
        <f t="shared" si="375"/>
        <v>14.549999999999997</v>
      </c>
      <c r="M1659" s="206">
        <f t="shared" si="376"/>
        <v>14.549999999999997</v>
      </c>
      <c r="N1659" s="206">
        <f t="shared" si="377"/>
        <v>14.549999999999997</v>
      </c>
      <c r="O1659" s="206">
        <f t="shared" si="378"/>
        <v>14.549999999999997</v>
      </c>
      <c r="P1659" s="206">
        <f t="shared" si="379"/>
        <v>14.549999999999997</v>
      </c>
      <c r="Q1659" s="206"/>
      <c r="R1659" s="232"/>
    </row>
    <row r="1660" spans="1:18">
      <c r="A1660" s="317"/>
      <c r="B1660" s="317"/>
      <c r="C1660" s="317"/>
      <c r="D1660" s="317"/>
      <c r="E1660" s="317"/>
      <c r="F1660" s="51" t="s">
        <v>1190</v>
      </c>
      <c r="G1660" s="25">
        <f t="shared" ref="G1660:P1660" si="380">SUMIF($F$1607:$F$1653,"&lt;=60",G$1607:G$1653)</f>
        <v>0</v>
      </c>
      <c r="H1660" s="25">
        <f t="shared" si="380"/>
        <v>0</v>
      </c>
      <c r="I1660" s="25">
        <f t="shared" si="380"/>
        <v>0</v>
      </c>
      <c r="J1660" s="25">
        <f t="shared" si="380"/>
        <v>0</v>
      </c>
      <c r="K1660" s="25">
        <f t="shared" si="380"/>
        <v>15.569999999999997</v>
      </c>
      <c r="L1660" s="25">
        <f t="shared" si="380"/>
        <v>15.569999999999997</v>
      </c>
      <c r="M1660" s="25">
        <f t="shared" si="380"/>
        <v>15.569999999999997</v>
      </c>
      <c r="N1660" s="25">
        <f t="shared" si="380"/>
        <v>15.569999999999997</v>
      </c>
      <c r="O1660" s="25">
        <f t="shared" si="380"/>
        <v>30.405000000000008</v>
      </c>
      <c r="P1660" s="25">
        <f t="shared" si="380"/>
        <v>30.405000000000008</v>
      </c>
      <c r="Q1660" s="206">
        <v>9.3699999999999992</v>
      </c>
      <c r="R1660" s="232"/>
    </row>
    <row r="1661" spans="1:18">
      <c r="A1661" s="317"/>
      <c r="B1661" s="317"/>
      <c r="C1661" s="317"/>
      <c r="D1661" s="317"/>
      <c r="E1661" s="317"/>
      <c r="F1661" s="51" t="s">
        <v>180</v>
      </c>
      <c r="G1661" s="206">
        <f t="shared" ref="G1661:G1664" si="381">SUMIFS(G$1607:G$1653,$E$1607:$E$1653,$F1661,$F$1607:$F$1653,"&lt;=60")</f>
        <v>0</v>
      </c>
      <c r="H1661" s="206">
        <f t="shared" ref="H1661:H1664" si="382">SUMIFS(H$1607:H$1653,$E$1607:$E$1653,$F1661,$F$1607:$F$1653,"&lt;=60")</f>
        <v>0</v>
      </c>
      <c r="I1661" s="206">
        <f t="shared" ref="I1661:I1664" si="383">SUMIFS(I$1607:I$1653,$E$1607:$E$1653,$F1661,$F$1607:$F$1653,"&lt;=60")</f>
        <v>0</v>
      </c>
      <c r="J1661" s="206">
        <f t="shared" ref="J1661:J1664" si="384">SUMIFS(J$1607:J$1653,$E$1607:$E$1653,$F1661,$F$1607:$F$1653,"&lt;=60")</f>
        <v>0</v>
      </c>
      <c r="K1661" s="206">
        <f t="shared" ref="K1661:K1664" si="385">SUMIFS(K$1607:K$1653,$E$1607:$E$1653,$F1661,$F$1607:$F$1653,"&lt;=60")</f>
        <v>0</v>
      </c>
      <c r="L1661" s="206">
        <f t="shared" ref="L1661:L1664" si="386">SUMIFS(L$1607:L$1653,$E$1607:$E$1653,$F1661,$F$1607:$F$1653,"&lt;=60")</f>
        <v>0</v>
      </c>
      <c r="M1661" s="206">
        <f t="shared" ref="M1661:M1664" si="387">SUMIFS(M$1607:M$1653,$E$1607:$E$1653,$F1661,$F$1607:$F$1653,"&lt;=60")</f>
        <v>0</v>
      </c>
      <c r="N1661" s="206">
        <f t="shared" ref="N1661:N1664" si="388">SUMIFS(N$1607:N$1653,$E$1607:$E$1653,$F1661,$F$1607:$F$1653,"&lt;=60")</f>
        <v>0</v>
      </c>
      <c r="O1661" s="206">
        <f t="shared" ref="O1661:O1664" si="389">SUMIFS(O$1607:O$1653,$E$1607:$E$1653,$F1661,$F$1607:$F$1653,"&lt;=60")</f>
        <v>0</v>
      </c>
      <c r="P1661" s="206">
        <f t="shared" ref="P1661:P1664" si="390">SUMIFS(P$1607:P$1653,$E$1607:$E$1653,$F1661,$F$1607:$F$1653,"&lt;=60")</f>
        <v>0</v>
      </c>
      <c r="Q1661" s="206"/>
      <c r="R1661" s="232"/>
    </row>
    <row r="1662" spans="1:18">
      <c r="A1662" s="317"/>
      <c r="B1662" s="317"/>
      <c r="C1662" s="317"/>
      <c r="D1662" s="317"/>
      <c r="E1662" s="317"/>
      <c r="F1662" s="51" t="s">
        <v>43</v>
      </c>
      <c r="G1662" s="206">
        <f t="shared" si="381"/>
        <v>0</v>
      </c>
      <c r="H1662" s="206">
        <f t="shared" si="382"/>
        <v>0</v>
      </c>
      <c r="I1662" s="206">
        <f t="shared" si="383"/>
        <v>0</v>
      </c>
      <c r="J1662" s="206">
        <f t="shared" si="384"/>
        <v>0</v>
      </c>
      <c r="K1662" s="206">
        <f t="shared" si="385"/>
        <v>14.549999999999997</v>
      </c>
      <c r="L1662" s="206">
        <f t="shared" si="386"/>
        <v>14.549999999999997</v>
      </c>
      <c r="M1662" s="206">
        <f t="shared" si="387"/>
        <v>14.549999999999997</v>
      </c>
      <c r="N1662" s="206">
        <f t="shared" si="388"/>
        <v>14.549999999999997</v>
      </c>
      <c r="O1662" s="206">
        <f t="shared" si="389"/>
        <v>16.474999999999998</v>
      </c>
      <c r="P1662" s="206">
        <f t="shared" si="390"/>
        <v>16.474999999999998</v>
      </c>
      <c r="Q1662" s="206"/>
      <c r="R1662" s="232"/>
    </row>
    <row r="1663" spans="1:18">
      <c r="A1663" s="317"/>
      <c r="B1663" s="317"/>
      <c r="C1663" s="317"/>
      <c r="D1663" s="317"/>
      <c r="E1663" s="317"/>
      <c r="F1663" s="51" t="s">
        <v>1191</v>
      </c>
      <c r="G1663" s="206">
        <f t="shared" si="381"/>
        <v>0</v>
      </c>
      <c r="H1663" s="206">
        <f t="shared" si="382"/>
        <v>0</v>
      </c>
      <c r="I1663" s="206">
        <f t="shared" si="383"/>
        <v>0</v>
      </c>
      <c r="J1663" s="206">
        <f t="shared" si="384"/>
        <v>0</v>
      </c>
      <c r="K1663" s="206">
        <f t="shared" si="385"/>
        <v>0</v>
      </c>
      <c r="L1663" s="206">
        <f t="shared" si="386"/>
        <v>0</v>
      </c>
      <c r="M1663" s="206">
        <f t="shared" si="387"/>
        <v>0</v>
      </c>
      <c r="N1663" s="206">
        <f t="shared" si="388"/>
        <v>0</v>
      </c>
      <c r="O1663" s="206">
        <f t="shared" si="389"/>
        <v>12.649999999999999</v>
      </c>
      <c r="P1663" s="206">
        <f t="shared" si="390"/>
        <v>12.649999999999999</v>
      </c>
      <c r="Q1663" s="206"/>
      <c r="R1663" s="232"/>
    </row>
    <row r="1664" spans="1:18">
      <c r="A1664" s="317"/>
      <c r="B1664" s="317"/>
      <c r="C1664" s="317"/>
      <c r="D1664" s="317"/>
      <c r="E1664" s="317"/>
      <c r="F1664" s="51" t="s">
        <v>61</v>
      </c>
      <c r="G1664" s="206">
        <f t="shared" si="381"/>
        <v>0</v>
      </c>
      <c r="H1664" s="206">
        <f t="shared" si="382"/>
        <v>0</v>
      </c>
      <c r="I1664" s="206">
        <f t="shared" si="383"/>
        <v>0</v>
      </c>
      <c r="J1664" s="206">
        <f t="shared" si="384"/>
        <v>0</v>
      </c>
      <c r="K1664" s="206">
        <f t="shared" si="385"/>
        <v>1.02</v>
      </c>
      <c r="L1664" s="206">
        <f t="shared" si="386"/>
        <v>1.02</v>
      </c>
      <c r="M1664" s="206">
        <f t="shared" si="387"/>
        <v>1.02</v>
      </c>
      <c r="N1664" s="206">
        <f t="shared" si="388"/>
        <v>1.02</v>
      </c>
      <c r="O1664" s="206">
        <f t="shared" si="389"/>
        <v>1.28</v>
      </c>
      <c r="P1664" s="206">
        <f t="shared" si="390"/>
        <v>1.28</v>
      </c>
      <c r="Q1664" s="206"/>
      <c r="R1664" s="232"/>
    </row>
    <row r="1665" spans="1:18" ht="25.5">
      <c r="A1665" s="318" t="s">
        <v>2446</v>
      </c>
      <c r="B1665" s="318"/>
      <c r="C1665" s="318"/>
      <c r="D1665" s="318"/>
      <c r="E1665" s="318"/>
      <c r="F1665" s="96" t="s">
        <v>1188</v>
      </c>
      <c r="G1665" s="147">
        <f t="shared" ref="G1665:G1675" si="391">SUM(G698+G1000+G1128+G1246+G1370+G1654+G1595+G1489)</f>
        <v>437.63833600000009</v>
      </c>
      <c r="H1665" s="147">
        <f t="shared" ref="H1665:H1675" si="392">SUM(H698+H1000+H1128+H1246+H1370+H1654+H1595+H1489)</f>
        <v>463.31833600000022</v>
      </c>
      <c r="I1665" s="147">
        <f t="shared" ref="I1665:I1675" si="393">SUM(I698+I1000+I1128+I1246+I1370+I1654+I1595+I1489)</f>
        <v>478.15833600000019</v>
      </c>
      <c r="J1665" s="147">
        <f t="shared" ref="J1665:J1675" si="394">SUM(J698+J1000+J1128+J1246+J1370+J1654+J1595+J1489)</f>
        <v>478.50833600000021</v>
      </c>
      <c r="K1665" s="147">
        <f t="shared" ref="K1665:K1675" si="395">SUM(K698+K1000+K1128+K1246+K1370+K1654+K1595+K1489)</f>
        <v>478.50833600000021</v>
      </c>
      <c r="L1665" s="147">
        <f t="shared" ref="L1665:L1675" si="396">SUM(L698+L1000+L1128+L1246+L1370+L1654+L1595+L1489)</f>
        <v>478.50833600000021</v>
      </c>
      <c r="M1665" s="147">
        <f t="shared" ref="M1665:M1675" si="397">SUM(M698+M1000+M1128+M1246+M1370+M1654+M1595+M1489)</f>
        <v>478.50833600000021</v>
      </c>
      <c r="N1665" s="147">
        <f t="shared" ref="N1665:N1675" si="398">SUM(N698+N1000+N1128+N1246+N1370+N1654+N1595+N1489)</f>
        <v>478.50833600000021</v>
      </c>
      <c r="O1665" s="147">
        <f t="shared" ref="O1665:O1675" si="399">SUM(O698+O1000+O1128+O1246+O1370+O1654+O1595+O1489)</f>
        <v>478.50833600000021</v>
      </c>
      <c r="P1665" s="147">
        <f t="shared" ref="P1665:P1675" si="400">SUM(P698+P1000+P1128+P1246+P1370+P1654+P1595+P1489)</f>
        <v>478.50833600000021</v>
      </c>
      <c r="Q1665" s="283">
        <v>11.49</v>
      </c>
      <c r="R1665" s="183"/>
    </row>
    <row r="1666" spans="1:18">
      <c r="A1666" s="297"/>
      <c r="B1666" s="297"/>
      <c r="C1666" s="297"/>
      <c r="D1666" s="297"/>
      <c r="E1666" s="297"/>
      <c r="F1666" s="17" t="s">
        <v>180</v>
      </c>
      <c r="G1666" s="147">
        <f t="shared" si="391"/>
        <v>375.92833600000006</v>
      </c>
      <c r="H1666" s="147">
        <f t="shared" si="392"/>
        <v>399.55833600000017</v>
      </c>
      <c r="I1666" s="147">
        <f t="shared" si="393"/>
        <v>414.39833600000014</v>
      </c>
      <c r="J1666" s="147">
        <f t="shared" si="394"/>
        <v>414.74833600000017</v>
      </c>
      <c r="K1666" s="147">
        <f t="shared" si="395"/>
        <v>414.74833600000017</v>
      </c>
      <c r="L1666" s="147">
        <f t="shared" si="396"/>
        <v>414.74833600000017</v>
      </c>
      <c r="M1666" s="147">
        <f t="shared" si="397"/>
        <v>414.74833600000017</v>
      </c>
      <c r="N1666" s="147">
        <f t="shared" si="398"/>
        <v>414.74833600000017</v>
      </c>
      <c r="O1666" s="147">
        <f t="shared" si="399"/>
        <v>414.74833600000017</v>
      </c>
      <c r="P1666" s="147">
        <f t="shared" si="400"/>
        <v>414.74833600000017</v>
      </c>
      <c r="Q1666" s="248"/>
      <c r="R1666" s="183"/>
    </row>
    <row r="1667" spans="1:18">
      <c r="A1667" s="297"/>
      <c r="B1667" s="297"/>
      <c r="C1667" s="297"/>
      <c r="D1667" s="297"/>
      <c r="E1667" s="297"/>
      <c r="F1667" s="17" t="s">
        <v>43</v>
      </c>
      <c r="G1667" s="147">
        <f t="shared" si="391"/>
        <v>61.710000000000015</v>
      </c>
      <c r="H1667" s="147">
        <f t="shared" si="392"/>
        <v>63.760000000000012</v>
      </c>
      <c r="I1667" s="147">
        <f t="shared" si="393"/>
        <v>63.760000000000012</v>
      </c>
      <c r="J1667" s="147">
        <f t="shared" si="394"/>
        <v>63.760000000000012</v>
      </c>
      <c r="K1667" s="147">
        <f t="shared" si="395"/>
        <v>63.760000000000012</v>
      </c>
      <c r="L1667" s="147">
        <f t="shared" si="396"/>
        <v>63.760000000000012</v>
      </c>
      <c r="M1667" s="147">
        <f t="shared" si="397"/>
        <v>63.760000000000012</v>
      </c>
      <c r="N1667" s="147">
        <f t="shared" si="398"/>
        <v>63.760000000000012</v>
      </c>
      <c r="O1667" s="147">
        <f t="shared" si="399"/>
        <v>63.760000000000012</v>
      </c>
      <c r="P1667" s="147">
        <f t="shared" si="400"/>
        <v>63.760000000000012</v>
      </c>
      <c r="Q1667" s="284"/>
      <c r="R1667" s="183"/>
    </row>
    <row r="1668" spans="1:18" ht="25.5">
      <c r="A1668" s="297"/>
      <c r="B1668" s="297"/>
      <c r="C1668" s="297"/>
      <c r="D1668" s="297"/>
      <c r="E1668" s="297"/>
      <c r="F1668" s="17" t="s">
        <v>1189</v>
      </c>
      <c r="G1668" s="147">
        <f t="shared" si="391"/>
        <v>450.56233600000007</v>
      </c>
      <c r="H1668" s="147">
        <f t="shared" si="392"/>
        <v>483.01233600000023</v>
      </c>
      <c r="I1668" s="147">
        <f t="shared" si="393"/>
        <v>502.58593600000017</v>
      </c>
      <c r="J1668" s="147">
        <f t="shared" si="394"/>
        <v>645.21024800000009</v>
      </c>
      <c r="K1668" s="147">
        <f t="shared" si="395"/>
        <v>776.840328</v>
      </c>
      <c r="L1668" s="147">
        <f t="shared" si="396"/>
        <v>776.840328</v>
      </c>
      <c r="M1668" s="147">
        <f t="shared" si="397"/>
        <v>776.840328</v>
      </c>
      <c r="N1668" s="147">
        <f t="shared" si="398"/>
        <v>777.55032800000004</v>
      </c>
      <c r="O1668" s="147">
        <f t="shared" si="399"/>
        <v>777.55032800000004</v>
      </c>
      <c r="P1668" s="147">
        <f t="shared" si="400"/>
        <v>846.46336000000019</v>
      </c>
      <c r="Q1668" s="248">
        <v>15.39</v>
      </c>
      <c r="R1668" s="183"/>
    </row>
    <row r="1669" spans="1:18">
      <c r="A1669" s="297"/>
      <c r="B1669" s="297"/>
      <c r="C1669" s="297"/>
      <c r="D1669" s="297"/>
      <c r="E1669" s="297"/>
      <c r="F1669" s="17" t="s">
        <v>180</v>
      </c>
      <c r="G1669" s="147">
        <f t="shared" si="391"/>
        <v>375.92833600000006</v>
      </c>
      <c r="H1669" s="147">
        <f t="shared" si="392"/>
        <v>399.55833600000017</v>
      </c>
      <c r="I1669" s="147">
        <f t="shared" si="393"/>
        <v>419.13193600000011</v>
      </c>
      <c r="J1669" s="147">
        <f t="shared" si="394"/>
        <v>461.69929600000017</v>
      </c>
      <c r="K1669" s="147">
        <f t="shared" si="395"/>
        <v>481.1588960000002</v>
      </c>
      <c r="L1669" s="147">
        <f t="shared" si="396"/>
        <v>481.1588960000002</v>
      </c>
      <c r="M1669" s="147">
        <f t="shared" si="397"/>
        <v>481.1588960000002</v>
      </c>
      <c r="N1669" s="147">
        <f t="shared" si="398"/>
        <v>481.1588960000002</v>
      </c>
      <c r="O1669" s="147">
        <f t="shared" si="399"/>
        <v>481.1588960000002</v>
      </c>
      <c r="P1669" s="147">
        <f t="shared" si="400"/>
        <v>534.72009600000001</v>
      </c>
      <c r="Q1669" s="284"/>
      <c r="R1669" s="183"/>
    </row>
    <row r="1670" spans="1:18">
      <c r="A1670" s="297"/>
      <c r="B1670" s="297"/>
      <c r="C1670" s="297"/>
      <c r="D1670" s="297"/>
      <c r="E1670" s="297"/>
      <c r="F1670" s="17" t="s">
        <v>43</v>
      </c>
      <c r="G1670" s="147">
        <f t="shared" si="391"/>
        <v>74.634000000000015</v>
      </c>
      <c r="H1670" s="147">
        <f t="shared" si="392"/>
        <v>83.454000000000022</v>
      </c>
      <c r="I1670" s="147">
        <f t="shared" si="393"/>
        <v>83.454000000000022</v>
      </c>
      <c r="J1670" s="147">
        <f t="shared" si="394"/>
        <v>183.51095199999997</v>
      </c>
      <c r="K1670" s="147">
        <f t="shared" si="395"/>
        <v>295.68143200000003</v>
      </c>
      <c r="L1670" s="147">
        <f t="shared" si="396"/>
        <v>295.68143200000003</v>
      </c>
      <c r="M1670" s="147">
        <f t="shared" si="397"/>
        <v>295.68143200000003</v>
      </c>
      <c r="N1670" s="147">
        <f t="shared" si="398"/>
        <v>296.39143200000001</v>
      </c>
      <c r="O1670" s="147">
        <f t="shared" si="399"/>
        <v>296.39143200000001</v>
      </c>
      <c r="P1670" s="147">
        <f t="shared" si="400"/>
        <v>311.74326400000001</v>
      </c>
      <c r="Q1670" s="248"/>
      <c r="R1670" s="183"/>
    </row>
    <row r="1671" spans="1:18">
      <c r="A1671" s="297"/>
      <c r="B1671" s="297"/>
      <c r="C1671" s="297"/>
      <c r="D1671" s="297"/>
      <c r="E1671" s="297"/>
      <c r="F1671" s="17" t="s">
        <v>1190</v>
      </c>
      <c r="G1671" s="147">
        <f t="shared" si="391"/>
        <v>483.52733600000016</v>
      </c>
      <c r="H1671" s="147">
        <f t="shared" si="392"/>
        <v>515.97733600000026</v>
      </c>
      <c r="I1671" s="147">
        <f t="shared" si="393"/>
        <v>535.98093600000027</v>
      </c>
      <c r="J1671" s="147">
        <f t="shared" si="394"/>
        <v>683.19324800000027</v>
      </c>
      <c r="K1671" s="147">
        <f t="shared" si="395"/>
        <v>816.83332800000039</v>
      </c>
      <c r="L1671" s="147">
        <f t="shared" si="396"/>
        <v>816.83332800000039</v>
      </c>
      <c r="M1671" s="147">
        <f t="shared" si="397"/>
        <v>823.42332800000042</v>
      </c>
      <c r="N1671" s="147">
        <f t="shared" si="398"/>
        <v>954.59096800000054</v>
      </c>
      <c r="O1671" s="147">
        <f t="shared" si="399"/>
        <v>984.45996800000046</v>
      </c>
      <c r="P1671" s="147">
        <f t="shared" si="400"/>
        <v>1110.0000000000005</v>
      </c>
      <c r="Q1671" s="284">
        <v>15.74</v>
      </c>
      <c r="R1671" s="183"/>
    </row>
    <row r="1672" spans="1:18">
      <c r="A1672" s="297"/>
      <c r="B1672" s="297"/>
      <c r="C1672" s="297"/>
      <c r="D1672" s="297"/>
      <c r="E1672" s="297"/>
      <c r="F1672" s="17" t="s">
        <v>180</v>
      </c>
      <c r="G1672" s="147">
        <f t="shared" si="391"/>
        <v>375.92833600000006</v>
      </c>
      <c r="H1672" s="147">
        <f t="shared" si="392"/>
        <v>399.55833600000017</v>
      </c>
      <c r="I1672" s="147">
        <f t="shared" si="393"/>
        <v>419.13193600000011</v>
      </c>
      <c r="J1672" s="147">
        <f t="shared" si="394"/>
        <v>461.69929600000017</v>
      </c>
      <c r="K1672" s="147">
        <f t="shared" si="395"/>
        <v>481.1588960000002</v>
      </c>
      <c r="L1672" s="147">
        <f t="shared" si="396"/>
        <v>481.1588960000002</v>
      </c>
      <c r="M1672" s="147">
        <f t="shared" si="397"/>
        <v>481.1588960000002</v>
      </c>
      <c r="N1672" s="147">
        <f t="shared" si="398"/>
        <v>481.1588960000002</v>
      </c>
      <c r="O1672" s="147">
        <f t="shared" si="399"/>
        <v>481.1588960000002</v>
      </c>
      <c r="P1672" s="147">
        <f t="shared" si="400"/>
        <v>534.72009600000001</v>
      </c>
      <c r="Q1672" s="137"/>
      <c r="R1672" s="183"/>
    </row>
    <row r="1673" spans="1:18">
      <c r="A1673" s="297"/>
      <c r="B1673" s="297"/>
      <c r="C1673" s="297"/>
      <c r="D1673" s="297"/>
      <c r="E1673" s="297"/>
      <c r="F1673" s="17" t="s">
        <v>43</v>
      </c>
      <c r="G1673" s="147">
        <f t="shared" si="391"/>
        <v>103.62900000000002</v>
      </c>
      <c r="H1673" s="147">
        <f t="shared" si="392"/>
        <v>112.44900000000003</v>
      </c>
      <c r="I1673" s="147">
        <f t="shared" si="393"/>
        <v>112.44900000000003</v>
      </c>
      <c r="J1673" s="147">
        <f t="shared" si="394"/>
        <v>212.50595199999998</v>
      </c>
      <c r="K1673" s="147">
        <f t="shared" si="395"/>
        <v>325.66643200000004</v>
      </c>
      <c r="L1673" s="147">
        <f t="shared" si="396"/>
        <v>325.66643200000004</v>
      </c>
      <c r="M1673" s="147">
        <f t="shared" si="397"/>
        <v>328.81643200000002</v>
      </c>
      <c r="N1673" s="147">
        <f t="shared" si="398"/>
        <v>394.7674320000001</v>
      </c>
      <c r="O1673" s="147">
        <f t="shared" si="399"/>
        <v>399.57643200000007</v>
      </c>
      <c r="P1673" s="147">
        <f t="shared" si="400"/>
        <v>431.92826400000013</v>
      </c>
      <c r="Q1673" s="185"/>
      <c r="R1673" s="183"/>
    </row>
    <row r="1674" spans="1:18">
      <c r="A1674" s="297"/>
      <c r="B1674" s="297"/>
      <c r="C1674" s="297"/>
      <c r="D1674" s="297"/>
      <c r="E1674" s="297"/>
      <c r="F1674" s="17" t="s">
        <v>1191</v>
      </c>
      <c r="G1674" s="147">
        <f t="shared" si="391"/>
        <v>0</v>
      </c>
      <c r="H1674" s="147">
        <f t="shared" si="392"/>
        <v>0</v>
      </c>
      <c r="I1674" s="147">
        <f t="shared" si="393"/>
        <v>0</v>
      </c>
      <c r="J1674" s="147">
        <f t="shared" si="394"/>
        <v>0</v>
      </c>
      <c r="K1674" s="147">
        <f t="shared" si="395"/>
        <v>0</v>
      </c>
      <c r="L1674" s="147">
        <f t="shared" si="396"/>
        <v>0</v>
      </c>
      <c r="M1674" s="147">
        <f t="shared" si="397"/>
        <v>0</v>
      </c>
      <c r="N1674" s="147">
        <f t="shared" si="398"/>
        <v>2</v>
      </c>
      <c r="O1674" s="147">
        <f t="shared" si="399"/>
        <v>14.649999999999999</v>
      </c>
      <c r="P1674" s="147">
        <f t="shared" si="400"/>
        <v>14.649999999999999</v>
      </c>
      <c r="Q1674" s="137"/>
      <c r="R1674" s="183"/>
    </row>
    <row r="1675" spans="1:18">
      <c r="A1675" s="297"/>
      <c r="B1675" s="297"/>
      <c r="C1675" s="297"/>
      <c r="D1675" s="297"/>
      <c r="E1675" s="297"/>
      <c r="F1675" s="17" t="s">
        <v>61</v>
      </c>
      <c r="G1675" s="147">
        <f t="shared" si="391"/>
        <v>3.9699999999999998</v>
      </c>
      <c r="H1675" s="147">
        <f t="shared" si="392"/>
        <v>3.9699999999999998</v>
      </c>
      <c r="I1675" s="147">
        <f t="shared" si="393"/>
        <v>4.3999999999999995</v>
      </c>
      <c r="J1675" s="147">
        <f t="shared" si="394"/>
        <v>8.9879999999999995</v>
      </c>
      <c r="K1675" s="147">
        <f t="shared" si="395"/>
        <v>10.007999999999999</v>
      </c>
      <c r="L1675" s="147">
        <f t="shared" si="396"/>
        <v>10.007999999999999</v>
      </c>
      <c r="M1675" s="147">
        <f t="shared" si="397"/>
        <v>13.447999999999999</v>
      </c>
      <c r="N1675" s="147">
        <f t="shared" si="398"/>
        <v>76.664639999999977</v>
      </c>
      <c r="O1675" s="147">
        <f t="shared" si="399"/>
        <v>89.074639999999988</v>
      </c>
      <c r="P1675" s="147">
        <f t="shared" si="400"/>
        <v>128.70164000000003</v>
      </c>
      <c r="Q1675" s="285"/>
      <c r="R1675" s="183"/>
    </row>
    <row r="1676" spans="1:18" ht="25.5">
      <c r="A1676" s="297" t="s">
        <v>2447</v>
      </c>
      <c r="B1676" s="297"/>
      <c r="C1676" s="297"/>
      <c r="D1676" s="297"/>
      <c r="E1676" s="297"/>
      <c r="F1676" s="17" t="s">
        <v>1188</v>
      </c>
      <c r="G1676" s="18">
        <f t="shared" ref="G1676:G1686" si="401">G1665</f>
        <v>437.63833600000009</v>
      </c>
      <c r="H1676" s="18">
        <f t="shared" ref="H1676:H1686" si="402">H1665</f>
        <v>463.31833600000022</v>
      </c>
      <c r="I1676" s="18">
        <f t="shared" ref="I1676:I1686" si="403">I1665</f>
        <v>478.15833600000019</v>
      </c>
      <c r="J1676" s="18">
        <f t="shared" ref="J1676:J1686" si="404">J1665</f>
        <v>478.50833600000021</v>
      </c>
      <c r="K1676" s="18">
        <f t="shared" ref="K1676:K1686" si="405">K1665</f>
        <v>478.50833600000021</v>
      </c>
      <c r="L1676" s="18">
        <f t="shared" ref="L1676:L1686" si="406">L1665</f>
        <v>478.50833600000021</v>
      </c>
      <c r="M1676" s="18">
        <f t="shared" ref="M1676:M1686" si="407">M1665</f>
        <v>478.50833600000021</v>
      </c>
      <c r="N1676" s="18">
        <f t="shared" ref="N1676:N1686" si="408">N1665</f>
        <v>478.50833600000021</v>
      </c>
      <c r="O1676" s="18">
        <f t="shared" ref="O1676:O1686" si="409">O1665</f>
        <v>478.50833600000021</v>
      </c>
      <c r="P1676" s="18">
        <f t="shared" ref="P1676:P1686" si="410">P1665</f>
        <v>478.50833600000021</v>
      </c>
      <c r="Q1676" s="137">
        <v>11.49</v>
      </c>
      <c r="R1676" s="183"/>
    </row>
    <row r="1677" spans="1:18">
      <c r="A1677" s="297"/>
      <c r="B1677" s="297"/>
      <c r="C1677" s="297"/>
      <c r="D1677" s="297"/>
      <c r="E1677" s="297"/>
      <c r="F1677" s="17" t="s">
        <v>180</v>
      </c>
      <c r="G1677" s="18">
        <f t="shared" si="401"/>
        <v>375.92833600000006</v>
      </c>
      <c r="H1677" s="18">
        <f t="shared" si="402"/>
        <v>399.55833600000017</v>
      </c>
      <c r="I1677" s="18">
        <f t="shared" si="403"/>
        <v>414.39833600000014</v>
      </c>
      <c r="J1677" s="18">
        <f t="shared" si="404"/>
        <v>414.74833600000017</v>
      </c>
      <c r="K1677" s="18">
        <f t="shared" si="405"/>
        <v>414.74833600000017</v>
      </c>
      <c r="L1677" s="18">
        <f t="shared" si="406"/>
        <v>414.74833600000017</v>
      </c>
      <c r="M1677" s="18">
        <f t="shared" si="407"/>
        <v>414.74833600000017</v>
      </c>
      <c r="N1677" s="18">
        <f t="shared" si="408"/>
        <v>414.74833600000017</v>
      </c>
      <c r="O1677" s="18">
        <f t="shared" si="409"/>
        <v>414.74833600000017</v>
      </c>
      <c r="P1677" s="18">
        <f t="shared" si="410"/>
        <v>414.74833600000017</v>
      </c>
      <c r="Q1677" s="286"/>
      <c r="R1677" s="183"/>
    </row>
    <row r="1678" spans="1:18">
      <c r="A1678" s="297"/>
      <c r="B1678" s="297"/>
      <c r="C1678" s="297"/>
      <c r="D1678" s="297"/>
      <c r="E1678" s="297"/>
      <c r="F1678" s="17" t="s">
        <v>43</v>
      </c>
      <c r="G1678" s="18">
        <f t="shared" si="401"/>
        <v>61.710000000000015</v>
      </c>
      <c r="H1678" s="18">
        <f t="shared" si="402"/>
        <v>63.760000000000012</v>
      </c>
      <c r="I1678" s="18">
        <f t="shared" si="403"/>
        <v>63.760000000000012</v>
      </c>
      <c r="J1678" s="18">
        <f t="shared" si="404"/>
        <v>63.760000000000012</v>
      </c>
      <c r="K1678" s="18">
        <f t="shared" si="405"/>
        <v>63.760000000000012</v>
      </c>
      <c r="L1678" s="18">
        <f t="shared" si="406"/>
        <v>63.760000000000012</v>
      </c>
      <c r="M1678" s="18">
        <f t="shared" si="407"/>
        <v>63.760000000000012</v>
      </c>
      <c r="N1678" s="18">
        <f t="shared" si="408"/>
        <v>63.760000000000012</v>
      </c>
      <c r="O1678" s="18">
        <f t="shared" si="409"/>
        <v>63.760000000000012</v>
      </c>
      <c r="P1678" s="18">
        <f t="shared" si="410"/>
        <v>63.760000000000012</v>
      </c>
      <c r="Q1678" s="287"/>
      <c r="R1678" s="183"/>
    </row>
    <row r="1679" spans="1:18" ht="25.5">
      <c r="A1679" s="297"/>
      <c r="B1679" s="297"/>
      <c r="C1679" s="297"/>
      <c r="D1679" s="297"/>
      <c r="E1679" s="297"/>
      <c r="F1679" s="17" t="s">
        <v>1189</v>
      </c>
      <c r="G1679" s="18">
        <f t="shared" si="401"/>
        <v>450.56233600000007</v>
      </c>
      <c r="H1679" s="18">
        <f t="shared" si="402"/>
        <v>483.01233600000023</v>
      </c>
      <c r="I1679" s="18">
        <f t="shared" si="403"/>
        <v>502.58593600000017</v>
      </c>
      <c r="J1679" s="18">
        <f t="shared" si="404"/>
        <v>645.21024800000009</v>
      </c>
      <c r="K1679" s="18">
        <f t="shared" si="405"/>
        <v>776.840328</v>
      </c>
      <c r="L1679" s="18">
        <f t="shared" si="406"/>
        <v>776.840328</v>
      </c>
      <c r="M1679" s="18">
        <f t="shared" si="407"/>
        <v>776.840328</v>
      </c>
      <c r="N1679" s="18">
        <f t="shared" si="408"/>
        <v>777.55032800000004</v>
      </c>
      <c r="O1679" s="18">
        <f t="shared" si="409"/>
        <v>777.55032800000004</v>
      </c>
      <c r="P1679" s="18">
        <f t="shared" si="410"/>
        <v>846.46336000000019</v>
      </c>
      <c r="Q1679" s="286">
        <v>15.38</v>
      </c>
      <c r="R1679" s="183"/>
    </row>
    <row r="1680" spans="1:18">
      <c r="A1680" s="297"/>
      <c r="B1680" s="297"/>
      <c r="C1680" s="297"/>
      <c r="D1680" s="297"/>
      <c r="E1680" s="297"/>
      <c r="F1680" s="17" t="s">
        <v>180</v>
      </c>
      <c r="G1680" s="18">
        <f t="shared" si="401"/>
        <v>375.92833600000006</v>
      </c>
      <c r="H1680" s="18">
        <f t="shared" si="402"/>
        <v>399.55833600000017</v>
      </c>
      <c r="I1680" s="18">
        <f t="shared" si="403"/>
        <v>419.13193600000011</v>
      </c>
      <c r="J1680" s="18">
        <f t="shared" si="404"/>
        <v>461.69929600000017</v>
      </c>
      <c r="K1680" s="18">
        <f t="shared" si="405"/>
        <v>481.1588960000002</v>
      </c>
      <c r="L1680" s="18">
        <f t="shared" si="406"/>
        <v>481.1588960000002</v>
      </c>
      <c r="M1680" s="18">
        <f t="shared" si="407"/>
        <v>481.1588960000002</v>
      </c>
      <c r="N1680" s="18">
        <f t="shared" si="408"/>
        <v>481.1588960000002</v>
      </c>
      <c r="O1680" s="18">
        <f t="shared" si="409"/>
        <v>481.1588960000002</v>
      </c>
      <c r="P1680" s="18">
        <f t="shared" si="410"/>
        <v>534.72009600000001</v>
      </c>
      <c r="Q1680" s="287"/>
      <c r="R1680" s="183"/>
    </row>
    <row r="1681" spans="1:18">
      <c r="A1681" s="297"/>
      <c r="B1681" s="297"/>
      <c r="C1681" s="297"/>
      <c r="D1681" s="297"/>
      <c r="E1681" s="297"/>
      <c r="F1681" s="17" t="s">
        <v>43</v>
      </c>
      <c r="G1681" s="18">
        <f t="shared" si="401"/>
        <v>74.634000000000015</v>
      </c>
      <c r="H1681" s="18">
        <f t="shared" si="402"/>
        <v>83.454000000000022</v>
      </c>
      <c r="I1681" s="18">
        <f t="shared" si="403"/>
        <v>83.454000000000022</v>
      </c>
      <c r="J1681" s="18">
        <f t="shared" si="404"/>
        <v>183.51095199999997</v>
      </c>
      <c r="K1681" s="18">
        <f t="shared" si="405"/>
        <v>295.68143200000003</v>
      </c>
      <c r="L1681" s="18">
        <f t="shared" si="406"/>
        <v>295.68143200000003</v>
      </c>
      <c r="M1681" s="18">
        <f t="shared" si="407"/>
        <v>295.68143200000003</v>
      </c>
      <c r="N1681" s="18">
        <f t="shared" si="408"/>
        <v>296.39143200000001</v>
      </c>
      <c r="O1681" s="18">
        <f t="shared" si="409"/>
        <v>296.39143200000001</v>
      </c>
      <c r="P1681" s="18">
        <f t="shared" si="410"/>
        <v>311.74326400000001</v>
      </c>
      <c r="Q1681" s="286"/>
      <c r="R1681" s="183"/>
    </row>
    <row r="1682" spans="1:18">
      <c r="A1682" s="297"/>
      <c r="B1682" s="297"/>
      <c r="C1682" s="297"/>
      <c r="D1682" s="297"/>
      <c r="E1682" s="297"/>
      <c r="F1682" s="17" t="s">
        <v>1190</v>
      </c>
      <c r="G1682" s="18">
        <f t="shared" si="401"/>
        <v>483.52733600000016</v>
      </c>
      <c r="H1682" s="18">
        <f t="shared" si="402"/>
        <v>515.97733600000026</v>
      </c>
      <c r="I1682" s="18">
        <f t="shared" si="403"/>
        <v>535.98093600000027</v>
      </c>
      <c r="J1682" s="18">
        <f t="shared" si="404"/>
        <v>683.19324800000027</v>
      </c>
      <c r="K1682" s="18">
        <f t="shared" si="405"/>
        <v>816.83332800000039</v>
      </c>
      <c r="L1682" s="18">
        <f t="shared" si="406"/>
        <v>816.83332800000039</v>
      </c>
      <c r="M1682" s="18">
        <f t="shared" si="407"/>
        <v>823.42332800000042</v>
      </c>
      <c r="N1682" s="18">
        <f t="shared" si="408"/>
        <v>954.59096800000054</v>
      </c>
      <c r="O1682" s="18">
        <f t="shared" si="409"/>
        <v>984.45996800000046</v>
      </c>
      <c r="P1682" s="18">
        <f t="shared" si="410"/>
        <v>1110.0000000000005</v>
      </c>
      <c r="Q1682" s="287">
        <v>15.74</v>
      </c>
      <c r="R1682" s="183"/>
    </row>
    <row r="1683" spans="1:18">
      <c r="A1683" s="297"/>
      <c r="B1683" s="297"/>
      <c r="C1683" s="297"/>
      <c r="D1683" s="297"/>
      <c r="E1683" s="297"/>
      <c r="F1683" s="17" t="s">
        <v>180</v>
      </c>
      <c r="G1683" s="18">
        <f t="shared" si="401"/>
        <v>375.92833600000006</v>
      </c>
      <c r="H1683" s="18">
        <f t="shared" si="402"/>
        <v>399.55833600000017</v>
      </c>
      <c r="I1683" s="18">
        <f t="shared" si="403"/>
        <v>419.13193600000011</v>
      </c>
      <c r="J1683" s="18">
        <f t="shared" si="404"/>
        <v>461.69929600000017</v>
      </c>
      <c r="K1683" s="18">
        <f t="shared" si="405"/>
        <v>481.1588960000002</v>
      </c>
      <c r="L1683" s="18">
        <f t="shared" si="406"/>
        <v>481.1588960000002</v>
      </c>
      <c r="M1683" s="18">
        <f t="shared" si="407"/>
        <v>481.1588960000002</v>
      </c>
      <c r="N1683" s="18">
        <f t="shared" si="408"/>
        <v>481.1588960000002</v>
      </c>
      <c r="O1683" s="18">
        <f t="shared" si="409"/>
        <v>481.1588960000002</v>
      </c>
      <c r="P1683" s="18">
        <f t="shared" si="410"/>
        <v>534.72009600000001</v>
      </c>
      <c r="Q1683" s="18"/>
      <c r="R1683" s="183"/>
    </row>
    <row r="1684" spans="1:18">
      <c r="A1684" s="297"/>
      <c r="B1684" s="297"/>
      <c r="C1684" s="297"/>
      <c r="D1684" s="297"/>
      <c r="E1684" s="297"/>
      <c r="F1684" s="17" t="s">
        <v>43</v>
      </c>
      <c r="G1684" s="18">
        <f t="shared" si="401"/>
        <v>103.62900000000002</v>
      </c>
      <c r="H1684" s="18">
        <f t="shared" si="402"/>
        <v>112.44900000000003</v>
      </c>
      <c r="I1684" s="18">
        <f t="shared" si="403"/>
        <v>112.44900000000003</v>
      </c>
      <c r="J1684" s="18">
        <f t="shared" si="404"/>
        <v>212.50595199999998</v>
      </c>
      <c r="K1684" s="18">
        <f t="shared" si="405"/>
        <v>325.66643200000004</v>
      </c>
      <c r="L1684" s="18">
        <f t="shared" si="406"/>
        <v>325.66643200000004</v>
      </c>
      <c r="M1684" s="18">
        <f t="shared" si="407"/>
        <v>328.81643200000002</v>
      </c>
      <c r="N1684" s="18">
        <f t="shared" si="408"/>
        <v>394.7674320000001</v>
      </c>
      <c r="O1684" s="18">
        <f t="shared" si="409"/>
        <v>399.57643200000007</v>
      </c>
      <c r="P1684" s="18">
        <f t="shared" si="410"/>
        <v>431.92826400000013</v>
      </c>
      <c r="Q1684" s="137"/>
      <c r="R1684" s="183"/>
    </row>
    <row r="1685" spans="1:18">
      <c r="A1685" s="297"/>
      <c r="B1685" s="297"/>
      <c r="C1685" s="297"/>
      <c r="D1685" s="297"/>
      <c r="E1685" s="297"/>
      <c r="F1685" s="17" t="s">
        <v>1191</v>
      </c>
      <c r="G1685" s="18">
        <f t="shared" si="401"/>
        <v>0</v>
      </c>
      <c r="H1685" s="18">
        <f t="shared" si="402"/>
        <v>0</v>
      </c>
      <c r="I1685" s="18">
        <f t="shared" si="403"/>
        <v>0</v>
      </c>
      <c r="J1685" s="18">
        <f t="shared" si="404"/>
        <v>0</v>
      </c>
      <c r="K1685" s="18">
        <f t="shared" si="405"/>
        <v>0</v>
      </c>
      <c r="L1685" s="18">
        <f t="shared" si="406"/>
        <v>0</v>
      </c>
      <c r="M1685" s="18">
        <f t="shared" si="407"/>
        <v>0</v>
      </c>
      <c r="N1685" s="18">
        <f t="shared" si="408"/>
        <v>2</v>
      </c>
      <c r="O1685" s="18">
        <f t="shared" si="409"/>
        <v>14.649999999999999</v>
      </c>
      <c r="P1685" s="18">
        <f t="shared" si="410"/>
        <v>14.649999999999999</v>
      </c>
      <c r="Q1685" s="18"/>
      <c r="R1685" s="183"/>
    </row>
    <row r="1686" spans="1:18">
      <c r="A1686" s="297"/>
      <c r="B1686" s="297"/>
      <c r="C1686" s="297"/>
      <c r="D1686" s="297"/>
      <c r="E1686" s="297"/>
      <c r="F1686" s="17" t="s">
        <v>61</v>
      </c>
      <c r="G1686" s="18">
        <f t="shared" si="401"/>
        <v>3.9699999999999998</v>
      </c>
      <c r="H1686" s="18">
        <f t="shared" si="402"/>
        <v>3.9699999999999998</v>
      </c>
      <c r="I1686" s="18">
        <f t="shared" si="403"/>
        <v>4.3999999999999995</v>
      </c>
      <c r="J1686" s="18">
        <f t="shared" si="404"/>
        <v>8.9879999999999995</v>
      </c>
      <c r="K1686" s="18">
        <f t="shared" si="405"/>
        <v>10.007999999999999</v>
      </c>
      <c r="L1686" s="18">
        <f t="shared" si="406"/>
        <v>10.007999999999999</v>
      </c>
      <c r="M1686" s="18">
        <f t="shared" si="407"/>
        <v>13.447999999999999</v>
      </c>
      <c r="N1686" s="18">
        <f t="shared" si="408"/>
        <v>76.664639999999977</v>
      </c>
      <c r="O1686" s="18">
        <f t="shared" si="409"/>
        <v>89.074639999999988</v>
      </c>
      <c r="P1686" s="18">
        <f t="shared" si="410"/>
        <v>128.70164000000003</v>
      </c>
      <c r="Q1686" s="137"/>
      <c r="R1686" s="183"/>
    </row>
    <row r="1687" spans="1:18" ht="25.5">
      <c r="A1687" s="297" t="s">
        <v>2448</v>
      </c>
      <c r="B1687" s="297"/>
      <c r="C1687" s="297"/>
      <c r="D1687" s="297"/>
      <c r="E1687" s="297"/>
      <c r="F1687" s="17" t="s">
        <v>1188</v>
      </c>
      <c r="G1687" s="18">
        <f t="shared" ref="G1687:G1697" si="411">G796</f>
        <v>297.85536000000008</v>
      </c>
      <c r="H1687" s="18">
        <f t="shared" ref="H1687:H1697" si="412">H796</f>
        <v>316.92536000000018</v>
      </c>
      <c r="I1687" s="18">
        <f t="shared" ref="I1687:I1697" si="413">I796</f>
        <v>316.92536000000018</v>
      </c>
      <c r="J1687" s="18">
        <f t="shared" ref="J1687:J1697" si="414">J796</f>
        <v>317.27536000000021</v>
      </c>
      <c r="K1687" s="18">
        <f t="shared" ref="K1687:K1697" si="415">K796</f>
        <v>317.27536000000021</v>
      </c>
      <c r="L1687" s="18">
        <f t="shared" ref="L1687:L1697" si="416">L796</f>
        <v>317.27536000000021</v>
      </c>
      <c r="M1687" s="18">
        <f t="shared" ref="M1687:M1697" si="417">M796</f>
        <v>317.27536000000021</v>
      </c>
      <c r="N1687" s="18">
        <f t="shared" ref="N1687:N1697" si="418">N796</f>
        <v>317.27536000000021</v>
      </c>
      <c r="O1687" s="18">
        <f t="shared" ref="O1687:O1697" si="419">O796</f>
        <v>317.27536000000021</v>
      </c>
      <c r="P1687" s="18">
        <f t="shared" ref="P1687:P1697" si="420">P796</f>
        <v>317.27536000000021</v>
      </c>
      <c r="Q1687" s="18">
        <v>10.78</v>
      </c>
      <c r="R1687" s="183"/>
    </row>
    <row r="1688" spans="1:18">
      <c r="A1688" s="297"/>
      <c r="B1688" s="297"/>
      <c r="C1688" s="297"/>
      <c r="D1688" s="297"/>
      <c r="E1688" s="297"/>
      <c r="F1688" s="17" t="s">
        <v>180</v>
      </c>
      <c r="G1688" s="18">
        <f t="shared" si="411"/>
        <v>297.85536000000008</v>
      </c>
      <c r="H1688" s="18">
        <f t="shared" si="412"/>
        <v>316.92536000000018</v>
      </c>
      <c r="I1688" s="18">
        <f t="shared" si="413"/>
        <v>316.92536000000018</v>
      </c>
      <c r="J1688" s="18">
        <f t="shared" si="414"/>
        <v>317.27536000000021</v>
      </c>
      <c r="K1688" s="18">
        <f t="shared" si="415"/>
        <v>317.27536000000021</v>
      </c>
      <c r="L1688" s="18">
        <f t="shared" si="416"/>
        <v>317.27536000000021</v>
      </c>
      <c r="M1688" s="18">
        <f t="shared" si="417"/>
        <v>317.27536000000021</v>
      </c>
      <c r="N1688" s="18">
        <f t="shared" si="418"/>
        <v>317.27536000000021</v>
      </c>
      <c r="O1688" s="18">
        <f t="shared" si="419"/>
        <v>317.27536000000021</v>
      </c>
      <c r="P1688" s="18">
        <f t="shared" si="420"/>
        <v>317.27536000000021</v>
      </c>
      <c r="Q1688" s="20"/>
      <c r="R1688" s="183"/>
    </row>
    <row r="1689" spans="1:18">
      <c r="A1689" s="297"/>
      <c r="B1689" s="297"/>
      <c r="C1689" s="297"/>
      <c r="D1689" s="297"/>
      <c r="E1689" s="297"/>
      <c r="F1689" s="17" t="s">
        <v>43</v>
      </c>
      <c r="G1689" s="18">
        <f t="shared" si="411"/>
        <v>0</v>
      </c>
      <c r="H1689" s="18">
        <f t="shared" si="412"/>
        <v>0</v>
      </c>
      <c r="I1689" s="18">
        <f t="shared" si="413"/>
        <v>0</v>
      </c>
      <c r="J1689" s="18">
        <f t="shared" si="414"/>
        <v>0</v>
      </c>
      <c r="K1689" s="18">
        <f t="shared" si="415"/>
        <v>0</v>
      </c>
      <c r="L1689" s="18">
        <f t="shared" si="416"/>
        <v>0</v>
      </c>
      <c r="M1689" s="18">
        <f t="shared" si="417"/>
        <v>0</v>
      </c>
      <c r="N1689" s="18">
        <f t="shared" si="418"/>
        <v>0</v>
      </c>
      <c r="O1689" s="18">
        <f t="shared" si="419"/>
        <v>0</v>
      </c>
      <c r="P1689" s="18">
        <f t="shared" si="420"/>
        <v>0</v>
      </c>
      <c r="Q1689" s="20"/>
      <c r="R1689" s="183"/>
    </row>
    <row r="1690" spans="1:18" ht="25.5">
      <c r="A1690" s="297"/>
      <c r="B1690" s="297"/>
      <c r="C1690" s="297"/>
      <c r="D1690" s="297"/>
      <c r="E1690" s="297"/>
      <c r="F1690" s="17" t="s">
        <v>1189</v>
      </c>
      <c r="G1690" s="18">
        <f t="shared" si="411"/>
        <v>297.85536000000008</v>
      </c>
      <c r="H1690" s="18">
        <f t="shared" si="412"/>
        <v>316.92536000000018</v>
      </c>
      <c r="I1690" s="18">
        <f t="shared" si="413"/>
        <v>321.65896000000015</v>
      </c>
      <c r="J1690" s="18">
        <f t="shared" si="414"/>
        <v>381.61720000000008</v>
      </c>
      <c r="K1690" s="18">
        <f t="shared" si="415"/>
        <v>458.82688000000019</v>
      </c>
      <c r="L1690" s="18">
        <f t="shared" si="416"/>
        <v>458.82688000000019</v>
      </c>
      <c r="M1690" s="18">
        <f t="shared" si="417"/>
        <v>458.82688000000019</v>
      </c>
      <c r="N1690" s="18">
        <f t="shared" si="418"/>
        <v>458.82688000000019</v>
      </c>
      <c r="O1690" s="18">
        <f t="shared" si="419"/>
        <v>458.82688000000019</v>
      </c>
      <c r="P1690" s="18">
        <f t="shared" si="420"/>
        <v>518.8780800000003</v>
      </c>
      <c r="Q1690" s="20">
        <v>11.28</v>
      </c>
      <c r="R1690" s="183"/>
    </row>
    <row r="1691" spans="1:18">
      <c r="A1691" s="297"/>
      <c r="B1691" s="297"/>
      <c r="C1691" s="297"/>
      <c r="D1691" s="297"/>
      <c r="E1691" s="297"/>
      <c r="F1691" s="17" t="s">
        <v>180</v>
      </c>
      <c r="G1691" s="18">
        <f t="shared" si="411"/>
        <v>297.85536000000008</v>
      </c>
      <c r="H1691" s="18">
        <f t="shared" si="412"/>
        <v>316.92536000000018</v>
      </c>
      <c r="I1691" s="18">
        <f t="shared" si="413"/>
        <v>321.65896000000015</v>
      </c>
      <c r="J1691" s="18">
        <f t="shared" si="414"/>
        <v>353.71032000000019</v>
      </c>
      <c r="K1691" s="18">
        <f t="shared" si="415"/>
        <v>373.16992000000022</v>
      </c>
      <c r="L1691" s="18">
        <f t="shared" si="416"/>
        <v>373.16992000000022</v>
      </c>
      <c r="M1691" s="18">
        <f t="shared" si="417"/>
        <v>373.16992000000022</v>
      </c>
      <c r="N1691" s="18">
        <f t="shared" si="418"/>
        <v>373.16992000000022</v>
      </c>
      <c r="O1691" s="18">
        <f t="shared" si="419"/>
        <v>373.16992000000022</v>
      </c>
      <c r="P1691" s="18">
        <f t="shared" si="420"/>
        <v>426.73112000000009</v>
      </c>
      <c r="Q1691" s="20"/>
      <c r="R1691" s="183"/>
    </row>
    <row r="1692" spans="1:18">
      <c r="A1692" s="297"/>
      <c r="B1692" s="297"/>
      <c r="C1692" s="297"/>
      <c r="D1692" s="297"/>
      <c r="E1692" s="297"/>
      <c r="F1692" s="17" t="s">
        <v>43</v>
      </c>
      <c r="G1692" s="18">
        <f t="shared" si="411"/>
        <v>0</v>
      </c>
      <c r="H1692" s="18">
        <f t="shared" si="412"/>
        <v>0</v>
      </c>
      <c r="I1692" s="18">
        <f t="shared" si="413"/>
        <v>0</v>
      </c>
      <c r="J1692" s="18">
        <f t="shared" si="414"/>
        <v>27.906880000000001</v>
      </c>
      <c r="K1692" s="18">
        <f t="shared" si="415"/>
        <v>85.656959999999984</v>
      </c>
      <c r="L1692" s="18">
        <f t="shared" si="416"/>
        <v>85.656959999999984</v>
      </c>
      <c r="M1692" s="18">
        <f t="shared" si="417"/>
        <v>85.656959999999984</v>
      </c>
      <c r="N1692" s="18">
        <f t="shared" si="418"/>
        <v>85.656959999999984</v>
      </c>
      <c r="O1692" s="18">
        <f t="shared" si="419"/>
        <v>85.656959999999984</v>
      </c>
      <c r="P1692" s="18">
        <f t="shared" si="420"/>
        <v>92.146959999999979</v>
      </c>
      <c r="Q1692" s="20"/>
      <c r="R1692" s="183"/>
    </row>
    <row r="1693" spans="1:18">
      <c r="A1693" s="297"/>
      <c r="B1693" s="297"/>
      <c r="C1693" s="297"/>
      <c r="D1693" s="297"/>
      <c r="E1693" s="297"/>
      <c r="F1693" s="17" t="s">
        <v>1190</v>
      </c>
      <c r="G1693" s="18">
        <f t="shared" si="411"/>
        <v>303.3253600000001</v>
      </c>
      <c r="H1693" s="18">
        <f t="shared" si="412"/>
        <v>322.39536000000021</v>
      </c>
      <c r="I1693" s="18">
        <f t="shared" si="413"/>
        <v>327.55896000000018</v>
      </c>
      <c r="J1693" s="18">
        <f t="shared" si="414"/>
        <v>391.23720000000014</v>
      </c>
      <c r="K1693" s="18">
        <f t="shared" si="415"/>
        <v>468.44688000000031</v>
      </c>
      <c r="L1693" s="18">
        <f t="shared" si="416"/>
        <v>468.44688000000031</v>
      </c>
      <c r="M1693" s="18">
        <f t="shared" si="417"/>
        <v>471.88688000000025</v>
      </c>
      <c r="N1693" s="18">
        <f t="shared" si="418"/>
        <v>548.33352000000036</v>
      </c>
      <c r="O1693" s="18">
        <f t="shared" si="419"/>
        <v>548.33352000000036</v>
      </c>
      <c r="P1693" s="18">
        <f t="shared" si="420"/>
        <v>662.18172000000038</v>
      </c>
      <c r="Q1693" s="20">
        <v>14.03</v>
      </c>
      <c r="R1693" s="183"/>
    </row>
    <row r="1694" spans="1:18">
      <c r="A1694" s="297"/>
      <c r="B1694" s="297"/>
      <c r="C1694" s="297"/>
      <c r="D1694" s="297"/>
      <c r="E1694" s="297"/>
      <c r="F1694" s="17" t="s">
        <v>180</v>
      </c>
      <c r="G1694" s="18">
        <f t="shared" si="411"/>
        <v>297.85536000000008</v>
      </c>
      <c r="H1694" s="18">
        <f t="shared" si="412"/>
        <v>316.92536000000018</v>
      </c>
      <c r="I1694" s="18">
        <f t="shared" si="413"/>
        <v>321.65896000000015</v>
      </c>
      <c r="J1694" s="18">
        <f t="shared" si="414"/>
        <v>353.71032000000019</v>
      </c>
      <c r="K1694" s="18">
        <f t="shared" si="415"/>
        <v>373.16992000000022</v>
      </c>
      <c r="L1694" s="18">
        <f t="shared" si="416"/>
        <v>373.16992000000022</v>
      </c>
      <c r="M1694" s="18">
        <f t="shared" si="417"/>
        <v>373.16992000000022</v>
      </c>
      <c r="N1694" s="18">
        <f t="shared" si="418"/>
        <v>373.16992000000022</v>
      </c>
      <c r="O1694" s="18">
        <f t="shared" si="419"/>
        <v>373.16992000000022</v>
      </c>
      <c r="P1694" s="18">
        <f t="shared" si="420"/>
        <v>426.73112000000009</v>
      </c>
      <c r="Q1694" s="18"/>
      <c r="R1694" s="183"/>
    </row>
    <row r="1695" spans="1:18">
      <c r="A1695" s="297"/>
      <c r="B1695" s="297"/>
      <c r="C1695" s="297"/>
      <c r="D1695" s="297"/>
      <c r="E1695" s="297"/>
      <c r="F1695" s="17" t="s">
        <v>43</v>
      </c>
      <c r="G1695" s="18">
        <f t="shared" si="411"/>
        <v>1.5</v>
      </c>
      <c r="H1695" s="18">
        <f t="shared" si="412"/>
        <v>1.5</v>
      </c>
      <c r="I1695" s="18">
        <f t="shared" si="413"/>
        <v>1.5</v>
      </c>
      <c r="J1695" s="18">
        <f t="shared" si="414"/>
        <v>29.406880000000001</v>
      </c>
      <c r="K1695" s="18">
        <f t="shared" si="415"/>
        <v>87.156959999999984</v>
      </c>
      <c r="L1695" s="18">
        <f t="shared" si="416"/>
        <v>87.156959999999984</v>
      </c>
      <c r="M1695" s="18">
        <f t="shared" si="417"/>
        <v>87.156959999999984</v>
      </c>
      <c r="N1695" s="18">
        <f t="shared" si="418"/>
        <v>102.96695999999997</v>
      </c>
      <c r="O1695" s="18">
        <f t="shared" si="419"/>
        <v>102.96695999999997</v>
      </c>
      <c r="P1695" s="18">
        <f t="shared" si="420"/>
        <v>125.26696</v>
      </c>
      <c r="Q1695" s="18"/>
      <c r="R1695" s="183"/>
    </row>
    <row r="1696" spans="1:18">
      <c r="A1696" s="297"/>
      <c r="B1696" s="297"/>
      <c r="C1696" s="297"/>
      <c r="D1696" s="297"/>
      <c r="E1696" s="297"/>
      <c r="F1696" s="17" t="s">
        <v>1191</v>
      </c>
      <c r="G1696" s="18">
        <f t="shared" si="411"/>
        <v>0</v>
      </c>
      <c r="H1696" s="18">
        <f t="shared" si="412"/>
        <v>0</v>
      </c>
      <c r="I1696" s="18">
        <f t="shared" si="413"/>
        <v>0</v>
      </c>
      <c r="J1696" s="18">
        <f t="shared" si="414"/>
        <v>0</v>
      </c>
      <c r="K1696" s="18">
        <f t="shared" si="415"/>
        <v>0</v>
      </c>
      <c r="L1696" s="18">
        <f t="shared" si="416"/>
        <v>0</v>
      </c>
      <c r="M1696" s="18">
        <f t="shared" si="417"/>
        <v>0</v>
      </c>
      <c r="N1696" s="18">
        <f t="shared" si="418"/>
        <v>0</v>
      </c>
      <c r="O1696" s="18">
        <f t="shared" si="419"/>
        <v>0</v>
      </c>
      <c r="P1696" s="18">
        <f t="shared" si="420"/>
        <v>0</v>
      </c>
      <c r="Q1696" s="18"/>
      <c r="R1696" s="183"/>
    </row>
    <row r="1697" spans="1:18">
      <c r="A1697" s="297"/>
      <c r="B1697" s="297"/>
      <c r="C1697" s="297"/>
      <c r="D1697" s="297"/>
      <c r="E1697" s="297"/>
      <c r="F1697" s="17" t="s">
        <v>61</v>
      </c>
      <c r="G1697" s="18">
        <f t="shared" si="411"/>
        <v>3.9699999999999998</v>
      </c>
      <c r="H1697" s="18">
        <f t="shared" si="412"/>
        <v>3.9699999999999998</v>
      </c>
      <c r="I1697" s="18">
        <f t="shared" si="413"/>
        <v>4.3999999999999995</v>
      </c>
      <c r="J1697" s="18">
        <f t="shared" si="414"/>
        <v>8.1199999999999992</v>
      </c>
      <c r="K1697" s="18">
        <f t="shared" si="415"/>
        <v>8.1199999999999992</v>
      </c>
      <c r="L1697" s="18">
        <f t="shared" si="416"/>
        <v>8.1199999999999992</v>
      </c>
      <c r="M1697" s="18">
        <f t="shared" si="417"/>
        <v>11.559999999999999</v>
      </c>
      <c r="N1697" s="18">
        <f t="shared" si="418"/>
        <v>72.196639999999988</v>
      </c>
      <c r="O1697" s="18">
        <f t="shared" si="419"/>
        <v>72.196639999999988</v>
      </c>
      <c r="P1697" s="18">
        <f t="shared" si="420"/>
        <v>110.18364000000003</v>
      </c>
      <c r="Q1697" s="18"/>
      <c r="R1697" s="183"/>
    </row>
    <row r="1698" spans="1:18" ht="25.5">
      <c r="A1698" s="297" t="s">
        <v>1192</v>
      </c>
      <c r="B1698" s="297"/>
      <c r="C1698" s="297"/>
      <c r="D1698" s="297"/>
      <c r="E1698" s="297"/>
      <c r="F1698" s="17" t="s">
        <v>1188</v>
      </c>
      <c r="G1698" s="18">
        <f t="shared" ref="G1698:G1752" si="421">G709</f>
        <v>292.34536000000008</v>
      </c>
      <c r="H1698" s="18">
        <f t="shared" ref="H1698:H1752" si="422">H709</f>
        <v>297.86536000000007</v>
      </c>
      <c r="I1698" s="18">
        <f t="shared" ref="I1698:I1752" si="423">I709</f>
        <v>297.86536000000007</v>
      </c>
      <c r="J1698" s="18">
        <f t="shared" ref="J1698:J1752" si="424">J709</f>
        <v>298.21536000000009</v>
      </c>
      <c r="K1698" s="18">
        <f t="shared" ref="K1698:K1752" si="425">K709</f>
        <v>298.21536000000009</v>
      </c>
      <c r="L1698" s="18">
        <f t="shared" ref="L1698:L1752" si="426">L709</f>
        <v>298.21536000000009</v>
      </c>
      <c r="M1698" s="18">
        <f t="shared" ref="M1698:M1752" si="427">M709</f>
        <v>298.21536000000009</v>
      </c>
      <c r="N1698" s="18">
        <f t="shared" ref="N1698:N1752" si="428">N709</f>
        <v>298.21536000000009</v>
      </c>
      <c r="O1698" s="18">
        <f t="shared" ref="O1698:O1752" si="429">O709</f>
        <v>298.21536000000009</v>
      </c>
      <c r="P1698" s="18">
        <f t="shared" ref="P1698:P1752" si="430">P709</f>
        <v>298.21536000000009</v>
      </c>
      <c r="Q1698" s="18">
        <v>10.53</v>
      </c>
      <c r="R1698" s="183"/>
    </row>
    <row r="1699" spans="1:18">
      <c r="A1699" s="297"/>
      <c r="B1699" s="297"/>
      <c r="C1699" s="297"/>
      <c r="D1699" s="297"/>
      <c r="E1699" s="297"/>
      <c r="F1699" s="17" t="s">
        <v>180</v>
      </c>
      <c r="G1699" s="18">
        <f t="shared" si="421"/>
        <v>292.34536000000008</v>
      </c>
      <c r="H1699" s="18">
        <f t="shared" si="422"/>
        <v>297.86536000000007</v>
      </c>
      <c r="I1699" s="18">
        <f t="shared" si="423"/>
        <v>297.86536000000007</v>
      </c>
      <c r="J1699" s="18">
        <f t="shared" si="424"/>
        <v>298.21536000000009</v>
      </c>
      <c r="K1699" s="18">
        <f t="shared" si="425"/>
        <v>298.21536000000009</v>
      </c>
      <c r="L1699" s="18">
        <f t="shared" si="426"/>
        <v>298.21536000000009</v>
      </c>
      <c r="M1699" s="18">
        <f t="shared" si="427"/>
        <v>298.21536000000009</v>
      </c>
      <c r="N1699" s="18">
        <f t="shared" si="428"/>
        <v>298.21536000000009</v>
      </c>
      <c r="O1699" s="18">
        <f t="shared" si="429"/>
        <v>298.21536000000009</v>
      </c>
      <c r="P1699" s="18">
        <f t="shared" si="430"/>
        <v>298.21536000000009</v>
      </c>
      <c r="Q1699" s="18"/>
      <c r="R1699" s="183"/>
    </row>
    <row r="1700" spans="1:18">
      <c r="A1700" s="297"/>
      <c r="B1700" s="297"/>
      <c r="C1700" s="297"/>
      <c r="D1700" s="297"/>
      <c r="E1700" s="297"/>
      <c r="F1700" s="17" t="s">
        <v>43</v>
      </c>
      <c r="G1700" s="18">
        <f t="shared" si="421"/>
        <v>0</v>
      </c>
      <c r="H1700" s="18">
        <f t="shared" si="422"/>
        <v>0</v>
      </c>
      <c r="I1700" s="18">
        <f t="shared" si="423"/>
        <v>0</v>
      </c>
      <c r="J1700" s="18">
        <f t="shared" si="424"/>
        <v>0</v>
      </c>
      <c r="K1700" s="18">
        <f t="shared" si="425"/>
        <v>0</v>
      </c>
      <c r="L1700" s="18">
        <f t="shared" si="426"/>
        <v>0</v>
      </c>
      <c r="M1700" s="18">
        <f t="shared" si="427"/>
        <v>0</v>
      </c>
      <c r="N1700" s="18">
        <f t="shared" si="428"/>
        <v>0</v>
      </c>
      <c r="O1700" s="18">
        <f t="shared" si="429"/>
        <v>0</v>
      </c>
      <c r="P1700" s="18">
        <f t="shared" si="430"/>
        <v>0</v>
      </c>
      <c r="Q1700" s="18"/>
      <c r="R1700" s="183"/>
    </row>
    <row r="1701" spans="1:18" ht="25.5">
      <c r="A1701" s="297"/>
      <c r="B1701" s="297"/>
      <c r="C1701" s="297"/>
      <c r="D1701" s="297"/>
      <c r="E1701" s="297"/>
      <c r="F1701" s="17" t="s">
        <v>1189</v>
      </c>
      <c r="G1701" s="18">
        <f t="shared" si="421"/>
        <v>292.34536000000008</v>
      </c>
      <c r="H1701" s="18">
        <f t="shared" si="422"/>
        <v>297.86536000000007</v>
      </c>
      <c r="I1701" s="18">
        <f t="shared" si="423"/>
        <v>302.59896000000009</v>
      </c>
      <c r="J1701" s="18">
        <f t="shared" si="424"/>
        <v>340.55616000000009</v>
      </c>
      <c r="K1701" s="18">
        <f t="shared" si="425"/>
        <v>417.76584000000025</v>
      </c>
      <c r="L1701" s="18">
        <f t="shared" si="426"/>
        <v>417.76584000000025</v>
      </c>
      <c r="M1701" s="18">
        <f t="shared" si="427"/>
        <v>417.76584000000025</v>
      </c>
      <c r="N1701" s="18">
        <f t="shared" si="428"/>
        <v>417.76584000000025</v>
      </c>
      <c r="O1701" s="18">
        <f t="shared" si="429"/>
        <v>417.76584000000025</v>
      </c>
      <c r="P1701" s="18">
        <f t="shared" si="430"/>
        <v>471.32704000000012</v>
      </c>
      <c r="Q1701" s="18">
        <v>11.61</v>
      </c>
      <c r="R1701" s="183"/>
    </row>
    <row r="1702" spans="1:18">
      <c r="A1702" s="297"/>
      <c r="B1702" s="297"/>
      <c r="C1702" s="297"/>
      <c r="D1702" s="297"/>
      <c r="E1702" s="297"/>
      <c r="F1702" s="17" t="s">
        <v>180</v>
      </c>
      <c r="G1702" s="18">
        <f t="shared" si="421"/>
        <v>292.34536000000008</v>
      </c>
      <c r="H1702" s="18">
        <f t="shared" si="422"/>
        <v>297.86536000000007</v>
      </c>
      <c r="I1702" s="18">
        <f t="shared" si="423"/>
        <v>302.59896000000009</v>
      </c>
      <c r="J1702" s="18">
        <f t="shared" si="424"/>
        <v>327.86032000000012</v>
      </c>
      <c r="K1702" s="18">
        <f t="shared" si="425"/>
        <v>347.31992000000014</v>
      </c>
      <c r="L1702" s="18">
        <f t="shared" si="426"/>
        <v>347.31992000000014</v>
      </c>
      <c r="M1702" s="18">
        <f t="shared" si="427"/>
        <v>347.31992000000014</v>
      </c>
      <c r="N1702" s="18">
        <f t="shared" si="428"/>
        <v>347.31992000000014</v>
      </c>
      <c r="O1702" s="18">
        <f t="shared" si="429"/>
        <v>347.31992000000014</v>
      </c>
      <c r="P1702" s="18">
        <f t="shared" si="430"/>
        <v>400.88112000000018</v>
      </c>
      <c r="Q1702" s="18"/>
      <c r="R1702" s="183"/>
    </row>
    <row r="1703" spans="1:18">
      <c r="A1703" s="297"/>
      <c r="B1703" s="297"/>
      <c r="C1703" s="297"/>
      <c r="D1703" s="297"/>
      <c r="E1703" s="297"/>
      <c r="F1703" s="17" t="s">
        <v>43</v>
      </c>
      <c r="G1703" s="18">
        <f t="shared" si="421"/>
        <v>0</v>
      </c>
      <c r="H1703" s="18">
        <f t="shared" si="422"/>
        <v>0</v>
      </c>
      <c r="I1703" s="18">
        <f t="shared" si="423"/>
        <v>0</v>
      </c>
      <c r="J1703" s="18">
        <f t="shared" si="424"/>
        <v>12.69584</v>
      </c>
      <c r="K1703" s="18">
        <f t="shared" si="425"/>
        <v>70.445920000000001</v>
      </c>
      <c r="L1703" s="18">
        <f t="shared" si="426"/>
        <v>70.445920000000001</v>
      </c>
      <c r="M1703" s="18">
        <f t="shared" si="427"/>
        <v>70.445920000000001</v>
      </c>
      <c r="N1703" s="18">
        <f t="shared" si="428"/>
        <v>70.445920000000001</v>
      </c>
      <c r="O1703" s="18">
        <f t="shared" si="429"/>
        <v>70.445920000000001</v>
      </c>
      <c r="P1703" s="18">
        <f t="shared" si="430"/>
        <v>70.445920000000001</v>
      </c>
      <c r="Q1703" s="18"/>
      <c r="R1703" s="183"/>
    </row>
    <row r="1704" spans="1:18">
      <c r="A1704" s="297"/>
      <c r="B1704" s="297"/>
      <c r="C1704" s="297"/>
      <c r="D1704" s="297"/>
      <c r="E1704" s="297"/>
      <c r="F1704" s="17" t="s">
        <v>1190</v>
      </c>
      <c r="G1704" s="18">
        <f t="shared" si="421"/>
        <v>296.31536000000011</v>
      </c>
      <c r="H1704" s="18">
        <f t="shared" si="422"/>
        <v>301.83536000000015</v>
      </c>
      <c r="I1704" s="18">
        <f t="shared" si="423"/>
        <v>306.56896000000012</v>
      </c>
      <c r="J1704" s="18">
        <f t="shared" si="424"/>
        <v>344.52616000000012</v>
      </c>
      <c r="K1704" s="18">
        <f t="shared" si="425"/>
        <v>421.73584000000028</v>
      </c>
      <c r="L1704" s="18">
        <f t="shared" si="426"/>
        <v>421.73584000000028</v>
      </c>
      <c r="M1704" s="18">
        <f t="shared" si="427"/>
        <v>425.17584000000022</v>
      </c>
      <c r="N1704" s="18">
        <f t="shared" si="428"/>
        <v>464.67920000000021</v>
      </c>
      <c r="O1704" s="18">
        <f t="shared" si="429"/>
        <v>464.67920000000021</v>
      </c>
      <c r="P1704" s="18">
        <f t="shared" si="430"/>
        <v>519.61740000000032</v>
      </c>
      <c r="Q1704" s="18">
        <v>12.28</v>
      </c>
      <c r="R1704" s="183"/>
    </row>
    <row r="1705" spans="1:18">
      <c r="A1705" s="297"/>
      <c r="B1705" s="297"/>
      <c r="C1705" s="297"/>
      <c r="D1705" s="297"/>
      <c r="E1705" s="297"/>
      <c r="F1705" s="17" t="s">
        <v>180</v>
      </c>
      <c r="G1705" s="18">
        <f t="shared" si="421"/>
        <v>292.34536000000008</v>
      </c>
      <c r="H1705" s="18">
        <f t="shared" si="422"/>
        <v>297.86536000000007</v>
      </c>
      <c r="I1705" s="18">
        <f t="shared" si="423"/>
        <v>302.59896000000009</v>
      </c>
      <c r="J1705" s="18">
        <f t="shared" si="424"/>
        <v>327.86032000000012</v>
      </c>
      <c r="K1705" s="18">
        <f t="shared" si="425"/>
        <v>347.31992000000014</v>
      </c>
      <c r="L1705" s="18">
        <f t="shared" si="426"/>
        <v>347.31992000000014</v>
      </c>
      <c r="M1705" s="18">
        <f t="shared" si="427"/>
        <v>347.31992000000014</v>
      </c>
      <c r="N1705" s="18">
        <f t="shared" si="428"/>
        <v>347.31992000000014</v>
      </c>
      <c r="O1705" s="18">
        <f t="shared" si="429"/>
        <v>347.31992000000014</v>
      </c>
      <c r="P1705" s="18">
        <f t="shared" si="430"/>
        <v>400.88112000000018</v>
      </c>
      <c r="Q1705" s="18"/>
      <c r="R1705" s="183"/>
    </row>
    <row r="1706" spans="1:18">
      <c r="A1706" s="297"/>
      <c r="B1706" s="297"/>
      <c r="C1706" s="297"/>
      <c r="D1706" s="297"/>
      <c r="E1706" s="297"/>
      <c r="F1706" s="17" t="s">
        <v>43</v>
      </c>
      <c r="G1706" s="18">
        <f t="shared" si="421"/>
        <v>0</v>
      </c>
      <c r="H1706" s="18">
        <f t="shared" si="422"/>
        <v>0</v>
      </c>
      <c r="I1706" s="18">
        <f t="shared" si="423"/>
        <v>0</v>
      </c>
      <c r="J1706" s="18">
        <f t="shared" si="424"/>
        <v>12.69584</v>
      </c>
      <c r="K1706" s="18">
        <f t="shared" si="425"/>
        <v>70.445920000000001</v>
      </c>
      <c r="L1706" s="18">
        <f t="shared" si="426"/>
        <v>70.445920000000001</v>
      </c>
      <c r="M1706" s="18">
        <f t="shared" si="427"/>
        <v>70.445920000000001</v>
      </c>
      <c r="N1706" s="18">
        <f t="shared" si="428"/>
        <v>70.445920000000001</v>
      </c>
      <c r="O1706" s="18">
        <f t="shared" si="429"/>
        <v>70.445920000000001</v>
      </c>
      <c r="P1706" s="18">
        <f t="shared" si="430"/>
        <v>70.445920000000001</v>
      </c>
      <c r="Q1706" s="18"/>
      <c r="R1706" s="183"/>
    </row>
    <row r="1707" spans="1:18">
      <c r="A1707" s="297"/>
      <c r="B1707" s="297"/>
      <c r="C1707" s="297"/>
      <c r="D1707" s="297"/>
      <c r="E1707" s="297"/>
      <c r="F1707" s="17" t="s">
        <v>1191</v>
      </c>
      <c r="G1707" s="18">
        <f t="shared" si="421"/>
        <v>0</v>
      </c>
      <c r="H1707" s="18">
        <f t="shared" si="422"/>
        <v>0</v>
      </c>
      <c r="I1707" s="18">
        <f t="shared" si="423"/>
        <v>0</v>
      </c>
      <c r="J1707" s="18">
        <f t="shared" si="424"/>
        <v>0</v>
      </c>
      <c r="K1707" s="18">
        <f t="shared" si="425"/>
        <v>0</v>
      </c>
      <c r="L1707" s="18">
        <f t="shared" si="426"/>
        <v>0</v>
      </c>
      <c r="M1707" s="18">
        <f t="shared" si="427"/>
        <v>0</v>
      </c>
      <c r="N1707" s="18">
        <f t="shared" si="428"/>
        <v>0</v>
      </c>
      <c r="O1707" s="18">
        <f t="shared" si="429"/>
        <v>0</v>
      </c>
      <c r="P1707" s="18">
        <f t="shared" si="430"/>
        <v>0</v>
      </c>
      <c r="Q1707" s="18"/>
      <c r="R1707" s="183"/>
    </row>
    <row r="1708" spans="1:18">
      <c r="A1708" s="297"/>
      <c r="B1708" s="297"/>
      <c r="C1708" s="297"/>
      <c r="D1708" s="297"/>
      <c r="E1708" s="297"/>
      <c r="F1708" s="17" t="s">
        <v>61</v>
      </c>
      <c r="G1708" s="18">
        <f t="shared" si="421"/>
        <v>3.9699999999999998</v>
      </c>
      <c r="H1708" s="18">
        <f t="shared" si="422"/>
        <v>3.9699999999999998</v>
      </c>
      <c r="I1708" s="18">
        <f t="shared" si="423"/>
        <v>3.9699999999999998</v>
      </c>
      <c r="J1708" s="18">
        <f t="shared" si="424"/>
        <v>3.9699999999999998</v>
      </c>
      <c r="K1708" s="18">
        <f t="shared" si="425"/>
        <v>3.9699999999999998</v>
      </c>
      <c r="L1708" s="18">
        <f t="shared" si="426"/>
        <v>3.9699999999999998</v>
      </c>
      <c r="M1708" s="18">
        <f t="shared" si="427"/>
        <v>7.41</v>
      </c>
      <c r="N1708" s="18">
        <f t="shared" si="428"/>
        <v>46.913359999999997</v>
      </c>
      <c r="O1708" s="18">
        <f t="shared" si="429"/>
        <v>46.913359999999997</v>
      </c>
      <c r="P1708" s="18">
        <f t="shared" si="430"/>
        <v>48.290359999999993</v>
      </c>
      <c r="Q1708" s="18"/>
      <c r="R1708" s="183"/>
    </row>
    <row r="1709" spans="1:18" ht="25.5">
      <c r="A1709" s="297" t="s">
        <v>1193</v>
      </c>
      <c r="B1709" s="297"/>
      <c r="C1709" s="297"/>
      <c r="D1709" s="297"/>
      <c r="E1709" s="297"/>
      <c r="F1709" s="17" t="s">
        <v>1188</v>
      </c>
      <c r="G1709" s="18">
        <f t="shared" si="421"/>
        <v>184.60656</v>
      </c>
      <c r="H1709" s="18">
        <f t="shared" si="422"/>
        <v>184.60656</v>
      </c>
      <c r="I1709" s="18">
        <f t="shared" si="423"/>
        <v>184.60656</v>
      </c>
      <c r="J1709" s="18">
        <f t="shared" si="424"/>
        <v>184.95656</v>
      </c>
      <c r="K1709" s="18">
        <f t="shared" si="425"/>
        <v>184.95656</v>
      </c>
      <c r="L1709" s="18">
        <f t="shared" si="426"/>
        <v>184.95656</v>
      </c>
      <c r="M1709" s="18">
        <f t="shared" si="427"/>
        <v>184.95656</v>
      </c>
      <c r="N1709" s="18">
        <f t="shared" si="428"/>
        <v>184.95656</v>
      </c>
      <c r="O1709" s="18">
        <f t="shared" si="429"/>
        <v>184.95656</v>
      </c>
      <c r="P1709" s="18">
        <f t="shared" si="430"/>
        <v>184.95656</v>
      </c>
      <c r="Q1709" s="18">
        <v>10.26</v>
      </c>
      <c r="R1709" s="183"/>
    </row>
    <row r="1710" spans="1:18">
      <c r="A1710" s="297"/>
      <c r="B1710" s="297"/>
      <c r="C1710" s="297"/>
      <c r="D1710" s="297"/>
      <c r="E1710" s="297"/>
      <c r="F1710" s="17" t="s">
        <v>180</v>
      </c>
      <c r="G1710" s="18">
        <f t="shared" si="421"/>
        <v>184.60656</v>
      </c>
      <c r="H1710" s="18">
        <f t="shared" si="422"/>
        <v>184.60656</v>
      </c>
      <c r="I1710" s="18">
        <f t="shared" si="423"/>
        <v>184.60656</v>
      </c>
      <c r="J1710" s="18">
        <f t="shared" si="424"/>
        <v>184.95656</v>
      </c>
      <c r="K1710" s="18">
        <f t="shared" si="425"/>
        <v>184.95656</v>
      </c>
      <c r="L1710" s="18">
        <f t="shared" si="426"/>
        <v>184.95656</v>
      </c>
      <c r="M1710" s="18">
        <f t="shared" si="427"/>
        <v>184.95656</v>
      </c>
      <c r="N1710" s="18">
        <f t="shared" si="428"/>
        <v>184.95656</v>
      </c>
      <c r="O1710" s="18">
        <f t="shared" si="429"/>
        <v>184.95656</v>
      </c>
      <c r="P1710" s="18">
        <f t="shared" si="430"/>
        <v>184.95656</v>
      </c>
      <c r="Q1710" s="18"/>
      <c r="R1710" s="183"/>
    </row>
    <row r="1711" spans="1:18">
      <c r="A1711" s="297"/>
      <c r="B1711" s="297"/>
      <c r="C1711" s="297"/>
      <c r="D1711" s="297"/>
      <c r="E1711" s="297"/>
      <c r="F1711" s="17" t="s">
        <v>43</v>
      </c>
      <c r="G1711" s="18">
        <f t="shared" si="421"/>
        <v>0</v>
      </c>
      <c r="H1711" s="18">
        <f t="shared" si="422"/>
        <v>0</v>
      </c>
      <c r="I1711" s="18">
        <f t="shared" si="423"/>
        <v>0</v>
      </c>
      <c r="J1711" s="18">
        <f t="shared" si="424"/>
        <v>0</v>
      </c>
      <c r="K1711" s="18">
        <f t="shared" si="425"/>
        <v>0</v>
      </c>
      <c r="L1711" s="18">
        <f t="shared" si="426"/>
        <v>0</v>
      </c>
      <c r="M1711" s="18">
        <f t="shared" si="427"/>
        <v>0</v>
      </c>
      <c r="N1711" s="18">
        <f t="shared" si="428"/>
        <v>0</v>
      </c>
      <c r="O1711" s="18">
        <f t="shared" si="429"/>
        <v>0</v>
      </c>
      <c r="P1711" s="18">
        <f t="shared" si="430"/>
        <v>0</v>
      </c>
      <c r="Q1711" s="18"/>
      <c r="R1711" s="183"/>
    </row>
    <row r="1712" spans="1:18" ht="25.5">
      <c r="A1712" s="297"/>
      <c r="B1712" s="297"/>
      <c r="C1712" s="297"/>
      <c r="D1712" s="297"/>
      <c r="E1712" s="297"/>
      <c r="F1712" s="17" t="s">
        <v>1189</v>
      </c>
      <c r="G1712" s="18">
        <f t="shared" si="421"/>
        <v>184.60656</v>
      </c>
      <c r="H1712" s="18">
        <f t="shared" si="422"/>
        <v>184.60656</v>
      </c>
      <c r="I1712" s="18">
        <f t="shared" si="423"/>
        <v>184.60656</v>
      </c>
      <c r="J1712" s="18">
        <f t="shared" si="424"/>
        <v>209.86792000000008</v>
      </c>
      <c r="K1712" s="18">
        <f t="shared" si="425"/>
        <v>216.03592000000006</v>
      </c>
      <c r="L1712" s="18">
        <f t="shared" si="426"/>
        <v>216.03592000000006</v>
      </c>
      <c r="M1712" s="18">
        <f t="shared" si="427"/>
        <v>216.03592000000006</v>
      </c>
      <c r="N1712" s="18">
        <f t="shared" si="428"/>
        <v>216.03592000000006</v>
      </c>
      <c r="O1712" s="18">
        <f t="shared" si="429"/>
        <v>216.03592000000006</v>
      </c>
      <c r="P1712" s="18">
        <f t="shared" si="430"/>
        <v>259.08711999999991</v>
      </c>
      <c r="Q1712" s="18">
        <v>9.84</v>
      </c>
      <c r="R1712" s="183"/>
    </row>
    <row r="1713" spans="1:18">
      <c r="A1713" s="297"/>
      <c r="B1713" s="297"/>
      <c r="C1713" s="297"/>
      <c r="D1713" s="297"/>
      <c r="E1713" s="297"/>
      <c r="F1713" s="17" t="s">
        <v>180</v>
      </c>
      <c r="G1713" s="18">
        <f t="shared" si="421"/>
        <v>184.60656</v>
      </c>
      <c r="H1713" s="18">
        <f t="shared" si="422"/>
        <v>184.60656</v>
      </c>
      <c r="I1713" s="18">
        <f t="shared" si="423"/>
        <v>184.60656</v>
      </c>
      <c r="J1713" s="18">
        <f t="shared" si="424"/>
        <v>209.86792000000008</v>
      </c>
      <c r="K1713" s="18">
        <f t="shared" si="425"/>
        <v>209.86792000000008</v>
      </c>
      <c r="L1713" s="18">
        <f t="shared" si="426"/>
        <v>209.86792000000008</v>
      </c>
      <c r="M1713" s="18">
        <f t="shared" si="427"/>
        <v>209.86792000000008</v>
      </c>
      <c r="N1713" s="18">
        <f t="shared" si="428"/>
        <v>209.86792000000008</v>
      </c>
      <c r="O1713" s="18">
        <f t="shared" si="429"/>
        <v>209.86792000000008</v>
      </c>
      <c r="P1713" s="18">
        <f t="shared" si="430"/>
        <v>252.91911999999991</v>
      </c>
      <c r="Q1713" s="18"/>
      <c r="R1713" s="183"/>
    </row>
    <row r="1714" spans="1:18">
      <c r="A1714" s="297"/>
      <c r="B1714" s="297"/>
      <c r="C1714" s="297"/>
      <c r="D1714" s="297"/>
      <c r="E1714" s="297"/>
      <c r="F1714" s="17" t="s">
        <v>43</v>
      </c>
      <c r="G1714" s="18">
        <f t="shared" si="421"/>
        <v>0</v>
      </c>
      <c r="H1714" s="18">
        <f t="shared" si="422"/>
        <v>0</v>
      </c>
      <c r="I1714" s="18">
        <f t="shared" si="423"/>
        <v>0</v>
      </c>
      <c r="J1714" s="18">
        <f t="shared" si="424"/>
        <v>0</v>
      </c>
      <c r="K1714" s="18">
        <f t="shared" si="425"/>
        <v>6.1680000000000001</v>
      </c>
      <c r="L1714" s="18">
        <f t="shared" si="426"/>
        <v>6.1680000000000001</v>
      </c>
      <c r="M1714" s="18">
        <f t="shared" si="427"/>
        <v>6.1680000000000001</v>
      </c>
      <c r="N1714" s="18">
        <f t="shared" si="428"/>
        <v>6.1680000000000001</v>
      </c>
      <c r="O1714" s="18">
        <f t="shared" si="429"/>
        <v>6.1680000000000001</v>
      </c>
      <c r="P1714" s="18">
        <f t="shared" si="430"/>
        <v>6.1680000000000001</v>
      </c>
      <c r="Q1714" s="18"/>
      <c r="R1714" s="183"/>
    </row>
    <row r="1715" spans="1:18">
      <c r="A1715" s="297"/>
      <c r="B1715" s="297"/>
      <c r="C1715" s="297"/>
      <c r="D1715" s="297"/>
      <c r="E1715" s="297"/>
      <c r="F1715" s="17" t="s">
        <v>1190</v>
      </c>
      <c r="G1715" s="18">
        <f t="shared" si="421"/>
        <v>184.60656</v>
      </c>
      <c r="H1715" s="18">
        <f t="shared" si="422"/>
        <v>184.60656</v>
      </c>
      <c r="I1715" s="18">
        <f t="shared" si="423"/>
        <v>184.60656</v>
      </c>
      <c r="J1715" s="18">
        <f t="shared" si="424"/>
        <v>209.86792000000008</v>
      </c>
      <c r="K1715" s="18">
        <f t="shared" si="425"/>
        <v>216.03592000000006</v>
      </c>
      <c r="L1715" s="18">
        <f t="shared" si="426"/>
        <v>216.03592000000006</v>
      </c>
      <c r="M1715" s="18">
        <f t="shared" si="427"/>
        <v>216.03592000000006</v>
      </c>
      <c r="N1715" s="18">
        <f t="shared" si="428"/>
        <v>216.03592000000006</v>
      </c>
      <c r="O1715" s="18">
        <f t="shared" si="429"/>
        <v>216.03592000000006</v>
      </c>
      <c r="P1715" s="18">
        <f t="shared" si="430"/>
        <v>259.38711999999992</v>
      </c>
      <c r="Q1715" s="18">
        <v>11.33</v>
      </c>
      <c r="R1715" s="183"/>
    </row>
    <row r="1716" spans="1:18">
      <c r="A1716" s="297"/>
      <c r="B1716" s="297"/>
      <c r="C1716" s="297"/>
      <c r="D1716" s="297"/>
      <c r="E1716" s="297"/>
      <c r="F1716" s="17" t="s">
        <v>180</v>
      </c>
      <c r="G1716" s="18">
        <f t="shared" si="421"/>
        <v>184.60656</v>
      </c>
      <c r="H1716" s="18">
        <f t="shared" si="422"/>
        <v>184.60656</v>
      </c>
      <c r="I1716" s="18">
        <f t="shared" si="423"/>
        <v>184.60656</v>
      </c>
      <c r="J1716" s="18">
        <f t="shared" si="424"/>
        <v>209.86792000000008</v>
      </c>
      <c r="K1716" s="18">
        <f t="shared" si="425"/>
        <v>209.86792000000008</v>
      </c>
      <c r="L1716" s="18">
        <f t="shared" si="426"/>
        <v>209.86792000000008</v>
      </c>
      <c r="M1716" s="18">
        <f t="shared" si="427"/>
        <v>209.86792000000008</v>
      </c>
      <c r="N1716" s="18">
        <f t="shared" si="428"/>
        <v>209.86792000000008</v>
      </c>
      <c r="O1716" s="18">
        <f t="shared" si="429"/>
        <v>209.86792000000008</v>
      </c>
      <c r="P1716" s="18">
        <f t="shared" si="430"/>
        <v>252.91911999999991</v>
      </c>
      <c r="Q1716" s="18"/>
      <c r="R1716" s="183"/>
    </row>
    <row r="1717" spans="1:18">
      <c r="A1717" s="297"/>
      <c r="B1717" s="297"/>
      <c r="C1717" s="297"/>
      <c r="D1717" s="297"/>
      <c r="E1717" s="297"/>
      <c r="F1717" s="17" t="s">
        <v>43</v>
      </c>
      <c r="G1717" s="18">
        <f t="shared" si="421"/>
        <v>0</v>
      </c>
      <c r="H1717" s="18">
        <f t="shared" si="422"/>
        <v>0</v>
      </c>
      <c r="I1717" s="18">
        <f t="shared" si="423"/>
        <v>0</v>
      </c>
      <c r="J1717" s="18">
        <f t="shared" si="424"/>
        <v>0</v>
      </c>
      <c r="K1717" s="18">
        <f t="shared" si="425"/>
        <v>6.1680000000000001</v>
      </c>
      <c r="L1717" s="18">
        <f t="shared" si="426"/>
        <v>6.1680000000000001</v>
      </c>
      <c r="M1717" s="18">
        <f t="shared" si="427"/>
        <v>6.1680000000000001</v>
      </c>
      <c r="N1717" s="18">
        <f t="shared" si="428"/>
        <v>6.1680000000000001</v>
      </c>
      <c r="O1717" s="18">
        <f t="shared" si="429"/>
        <v>6.1680000000000001</v>
      </c>
      <c r="P1717" s="18">
        <f t="shared" si="430"/>
        <v>6.1680000000000001</v>
      </c>
      <c r="Q1717" s="18"/>
      <c r="R1717" s="183"/>
    </row>
    <row r="1718" spans="1:18">
      <c r="A1718" s="297"/>
      <c r="B1718" s="297"/>
      <c r="C1718" s="297"/>
      <c r="D1718" s="297"/>
      <c r="E1718" s="297"/>
      <c r="F1718" s="17" t="s">
        <v>1191</v>
      </c>
      <c r="G1718" s="18">
        <f t="shared" si="421"/>
        <v>0</v>
      </c>
      <c r="H1718" s="18">
        <f t="shared" si="422"/>
        <v>0</v>
      </c>
      <c r="I1718" s="18">
        <f t="shared" si="423"/>
        <v>0</v>
      </c>
      <c r="J1718" s="18">
        <f t="shared" si="424"/>
        <v>0</v>
      </c>
      <c r="K1718" s="18">
        <f t="shared" si="425"/>
        <v>0</v>
      </c>
      <c r="L1718" s="18">
        <f t="shared" si="426"/>
        <v>0</v>
      </c>
      <c r="M1718" s="18">
        <f t="shared" si="427"/>
        <v>0</v>
      </c>
      <c r="N1718" s="18">
        <f t="shared" si="428"/>
        <v>0</v>
      </c>
      <c r="O1718" s="18">
        <f t="shared" si="429"/>
        <v>0</v>
      </c>
      <c r="P1718" s="18">
        <f t="shared" si="430"/>
        <v>0</v>
      </c>
      <c r="Q1718" s="18"/>
      <c r="R1718" s="183"/>
    </row>
    <row r="1719" spans="1:18">
      <c r="A1719" s="297"/>
      <c r="B1719" s="297"/>
      <c r="C1719" s="297"/>
      <c r="D1719" s="297"/>
      <c r="E1719" s="297"/>
      <c r="F1719" s="17" t="s">
        <v>61</v>
      </c>
      <c r="G1719" s="18">
        <f t="shared" si="421"/>
        <v>0</v>
      </c>
      <c r="H1719" s="18">
        <f t="shared" si="422"/>
        <v>0</v>
      </c>
      <c r="I1719" s="18">
        <f t="shared" si="423"/>
        <v>0</v>
      </c>
      <c r="J1719" s="18">
        <f t="shared" si="424"/>
        <v>0</v>
      </c>
      <c r="K1719" s="18">
        <f t="shared" si="425"/>
        <v>0</v>
      </c>
      <c r="L1719" s="18">
        <f t="shared" si="426"/>
        <v>0</v>
      </c>
      <c r="M1719" s="18">
        <f t="shared" si="427"/>
        <v>0</v>
      </c>
      <c r="N1719" s="18">
        <f t="shared" si="428"/>
        <v>0</v>
      </c>
      <c r="O1719" s="18">
        <f t="shared" si="429"/>
        <v>0</v>
      </c>
      <c r="P1719" s="18">
        <f t="shared" si="430"/>
        <v>0.3</v>
      </c>
      <c r="Q1719" s="18"/>
      <c r="R1719" s="183"/>
    </row>
    <row r="1720" spans="1:18" ht="25.5">
      <c r="A1720" s="297" t="s">
        <v>1194</v>
      </c>
      <c r="B1720" s="297"/>
      <c r="C1720" s="297"/>
      <c r="D1720" s="297"/>
      <c r="E1720" s="297"/>
      <c r="F1720" s="17" t="s">
        <v>1188</v>
      </c>
      <c r="G1720" s="18">
        <f t="shared" si="421"/>
        <v>70.194400000000016</v>
      </c>
      <c r="H1720" s="18">
        <f t="shared" si="422"/>
        <v>70.194400000000016</v>
      </c>
      <c r="I1720" s="18">
        <f t="shared" si="423"/>
        <v>70.194400000000016</v>
      </c>
      <c r="J1720" s="18">
        <f t="shared" si="424"/>
        <v>70.194400000000016</v>
      </c>
      <c r="K1720" s="18">
        <f t="shared" si="425"/>
        <v>70.194400000000016</v>
      </c>
      <c r="L1720" s="18">
        <f t="shared" si="426"/>
        <v>70.194400000000016</v>
      </c>
      <c r="M1720" s="18">
        <f t="shared" si="427"/>
        <v>70.194400000000016</v>
      </c>
      <c r="N1720" s="18">
        <f t="shared" si="428"/>
        <v>70.194400000000016</v>
      </c>
      <c r="O1720" s="18">
        <f t="shared" si="429"/>
        <v>70.194400000000016</v>
      </c>
      <c r="P1720" s="18">
        <f t="shared" si="430"/>
        <v>70.194400000000016</v>
      </c>
      <c r="Q1720" s="18">
        <v>7.63</v>
      </c>
      <c r="R1720" s="183"/>
    </row>
    <row r="1721" spans="1:18">
      <c r="A1721" s="297"/>
      <c r="B1721" s="297"/>
      <c r="C1721" s="297"/>
      <c r="D1721" s="297"/>
      <c r="E1721" s="297"/>
      <c r="F1721" s="17" t="s">
        <v>180</v>
      </c>
      <c r="G1721" s="18">
        <f t="shared" si="421"/>
        <v>70.194400000000016</v>
      </c>
      <c r="H1721" s="18">
        <f t="shared" si="422"/>
        <v>70.194400000000016</v>
      </c>
      <c r="I1721" s="18">
        <f t="shared" si="423"/>
        <v>70.194400000000016</v>
      </c>
      <c r="J1721" s="18">
        <f t="shared" si="424"/>
        <v>70.194400000000016</v>
      </c>
      <c r="K1721" s="18">
        <f t="shared" si="425"/>
        <v>70.194400000000016</v>
      </c>
      <c r="L1721" s="18">
        <f t="shared" si="426"/>
        <v>70.194400000000016</v>
      </c>
      <c r="M1721" s="18">
        <f t="shared" si="427"/>
        <v>70.194400000000016</v>
      </c>
      <c r="N1721" s="18">
        <f t="shared" si="428"/>
        <v>70.194400000000016</v>
      </c>
      <c r="O1721" s="18">
        <f t="shared" si="429"/>
        <v>70.194400000000016</v>
      </c>
      <c r="P1721" s="18">
        <f t="shared" si="430"/>
        <v>70.194400000000016</v>
      </c>
      <c r="Q1721" s="18"/>
      <c r="R1721" s="183"/>
    </row>
    <row r="1722" spans="1:18">
      <c r="A1722" s="297"/>
      <c r="B1722" s="297"/>
      <c r="C1722" s="297"/>
      <c r="D1722" s="297"/>
      <c r="E1722" s="297"/>
      <c r="F1722" s="17" t="s">
        <v>43</v>
      </c>
      <c r="G1722" s="18">
        <f t="shared" si="421"/>
        <v>0</v>
      </c>
      <c r="H1722" s="18">
        <f t="shared" si="422"/>
        <v>0</v>
      </c>
      <c r="I1722" s="18">
        <f t="shared" si="423"/>
        <v>0</v>
      </c>
      <c r="J1722" s="18">
        <f t="shared" si="424"/>
        <v>0</v>
      </c>
      <c r="K1722" s="18">
        <f t="shared" si="425"/>
        <v>0</v>
      </c>
      <c r="L1722" s="18">
        <f t="shared" si="426"/>
        <v>0</v>
      </c>
      <c r="M1722" s="18">
        <f t="shared" si="427"/>
        <v>0</v>
      </c>
      <c r="N1722" s="18">
        <f t="shared" si="428"/>
        <v>0</v>
      </c>
      <c r="O1722" s="18">
        <f t="shared" si="429"/>
        <v>0</v>
      </c>
      <c r="P1722" s="18">
        <f t="shared" si="430"/>
        <v>0</v>
      </c>
      <c r="Q1722" s="18"/>
      <c r="R1722" s="183"/>
    </row>
    <row r="1723" spans="1:18" ht="25.5">
      <c r="A1723" s="297"/>
      <c r="B1723" s="297"/>
      <c r="C1723" s="297"/>
      <c r="D1723" s="297"/>
      <c r="E1723" s="297"/>
      <c r="F1723" s="17" t="s">
        <v>1189</v>
      </c>
      <c r="G1723" s="18">
        <f t="shared" si="421"/>
        <v>70.194400000000016</v>
      </c>
      <c r="H1723" s="18">
        <f t="shared" si="422"/>
        <v>70.194400000000016</v>
      </c>
      <c r="I1723" s="18">
        <f t="shared" si="423"/>
        <v>70.194400000000016</v>
      </c>
      <c r="J1723" s="18">
        <f t="shared" si="424"/>
        <v>82.810240000000007</v>
      </c>
      <c r="K1723" s="18">
        <f t="shared" si="425"/>
        <v>100.96072000000001</v>
      </c>
      <c r="L1723" s="18">
        <f t="shared" si="426"/>
        <v>100.96072000000001</v>
      </c>
      <c r="M1723" s="18">
        <f t="shared" si="427"/>
        <v>100.96072000000001</v>
      </c>
      <c r="N1723" s="18">
        <f t="shared" si="428"/>
        <v>100.96072000000001</v>
      </c>
      <c r="O1723" s="18">
        <f t="shared" si="429"/>
        <v>100.96072000000001</v>
      </c>
      <c r="P1723" s="18">
        <f t="shared" si="430"/>
        <v>101.55072000000001</v>
      </c>
      <c r="Q1723" s="18">
        <v>12.07</v>
      </c>
      <c r="R1723" s="183"/>
    </row>
    <row r="1724" spans="1:18">
      <c r="A1724" s="297"/>
      <c r="B1724" s="297"/>
      <c r="C1724" s="297"/>
      <c r="D1724" s="297"/>
      <c r="E1724" s="297"/>
      <c r="F1724" s="17" t="s">
        <v>180</v>
      </c>
      <c r="G1724" s="18">
        <f t="shared" si="421"/>
        <v>70.194400000000016</v>
      </c>
      <c r="H1724" s="18">
        <f t="shared" si="422"/>
        <v>70.194400000000016</v>
      </c>
      <c r="I1724" s="18">
        <f t="shared" si="423"/>
        <v>70.194400000000016</v>
      </c>
      <c r="J1724" s="18">
        <f t="shared" si="424"/>
        <v>70.194400000000016</v>
      </c>
      <c r="K1724" s="18">
        <f t="shared" si="425"/>
        <v>70.194400000000016</v>
      </c>
      <c r="L1724" s="18">
        <f t="shared" si="426"/>
        <v>70.194400000000016</v>
      </c>
      <c r="M1724" s="18">
        <f t="shared" si="427"/>
        <v>70.194400000000016</v>
      </c>
      <c r="N1724" s="18">
        <f t="shared" si="428"/>
        <v>70.194400000000016</v>
      </c>
      <c r="O1724" s="18">
        <f t="shared" si="429"/>
        <v>70.194400000000016</v>
      </c>
      <c r="P1724" s="18">
        <f t="shared" si="430"/>
        <v>70.784400000000019</v>
      </c>
      <c r="Q1724" s="18"/>
      <c r="R1724" s="183"/>
    </row>
    <row r="1725" spans="1:18">
      <c r="A1725" s="297"/>
      <c r="B1725" s="297"/>
      <c r="C1725" s="297"/>
      <c r="D1725" s="297"/>
      <c r="E1725" s="297"/>
      <c r="F1725" s="17" t="s">
        <v>43</v>
      </c>
      <c r="G1725" s="18">
        <f t="shared" si="421"/>
        <v>0</v>
      </c>
      <c r="H1725" s="18">
        <f t="shared" si="422"/>
        <v>0</v>
      </c>
      <c r="I1725" s="18">
        <f t="shared" si="423"/>
        <v>0</v>
      </c>
      <c r="J1725" s="18">
        <f t="shared" si="424"/>
        <v>12.61584</v>
      </c>
      <c r="K1725" s="18">
        <f t="shared" si="425"/>
        <v>30.766320000000004</v>
      </c>
      <c r="L1725" s="18">
        <f t="shared" si="426"/>
        <v>30.766320000000004</v>
      </c>
      <c r="M1725" s="18">
        <f t="shared" si="427"/>
        <v>30.766320000000004</v>
      </c>
      <c r="N1725" s="18">
        <f t="shared" si="428"/>
        <v>30.766320000000004</v>
      </c>
      <c r="O1725" s="18">
        <f t="shared" si="429"/>
        <v>30.766320000000004</v>
      </c>
      <c r="P1725" s="18">
        <f t="shared" si="430"/>
        <v>30.766320000000004</v>
      </c>
      <c r="Q1725" s="18"/>
      <c r="R1725" s="183"/>
    </row>
    <row r="1726" spans="1:18">
      <c r="A1726" s="297"/>
      <c r="B1726" s="297"/>
      <c r="C1726" s="297"/>
      <c r="D1726" s="297"/>
      <c r="E1726" s="297"/>
      <c r="F1726" s="17" t="s">
        <v>1190</v>
      </c>
      <c r="G1726" s="18">
        <f t="shared" si="421"/>
        <v>70.194400000000016</v>
      </c>
      <c r="H1726" s="18">
        <f t="shared" si="422"/>
        <v>70.194400000000016</v>
      </c>
      <c r="I1726" s="18">
        <f t="shared" si="423"/>
        <v>70.194400000000016</v>
      </c>
      <c r="J1726" s="18">
        <f t="shared" si="424"/>
        <v>82.810240000000007</v>
      </c>
      <c r="K1726" s="18">
        <f t="shared" si="425"/>
        <v>100.96072000000001</v>
      </c>
      <c r="L1726" s="18">
        <f t="shared" si="426"/>
        <v>100.96072000000001</v>
      </c>
      <c r="M1726" s="18">
        <f t="shared" si="427"/>
        <v>100.96072000000001</v>
      </c>
      <c r="N1726" s="18">
        <f t="shared" si="428"/>
        <v>100.96072000000001</v>
      </c>
      <c r="O1726" s="18">
        <f t="shared" si="429"/>
        <v>100.96072000000001</v>
      </c>
      <c r="P1726" s="18">
        <f t="shared" si="430"/>
        <v>101.55072000000001</v>
      </c>
      <c r="Q1726" s="18">
        <v>12.07</v>
      </c>
      <c r="R1726" s="183"/>
    </row>
    <row r="1727" spans="1:18">
      <c r="A1727" s="297"/>
      <c r="B1727" s="297"/>
      <c r="C1727" s="297"/>
      <c r="D1727" s="297"/>
      <c r="E1727" s="297"/>
      <c r="F1727" s="17" t="s">
        <v>180</v>
      </c>
      <c r="G1727" s="18">
        <f t="shared" si="421"/>
        <v>70.194400000000016</v>
      </c>
      <c r="H1727" s="18">
        <f t="shared" si="422"/>
        <v>70.194400000000016</v>
      </c>
      <c r="I1727" s="18">
        <f t="shared" si="423"/>
        <v>70.194400000000016</v>
      </c>
      <c r="J1727" s="18">
        <f t="shared" si="424"/>
        <v>70.194400000000016</v>
      </c>
      <c r="K1727" s="18">
        <f t="shared" si="425"/>
        <v>70.194400000000016</v>
      </c>
      <c r="L1727" s="18">
        <f t="shared" si="426"/>
        <v>70.194400000000016</v>
      </c>
      <c r="M1727" s="18">
        <f t="shared" si="427"/>
        <v>70.194400000000016</v>
      </c>
      <c r="N1727" s="18">
        <f t="shared" si="428"/>
        <v>70.194400000000016</v>
      </c>
      <c r="O1727" s="18">
        <f t="shared" si="429"/>
        <v>70.194400000000016</v>
      </c>
      <c r="P1727" s="18">
        <f t="shared" si="430"/>
        <v>70.784400000000019</v>
      </c>
      <c r="Q1727" s="18"/>
      <c r="R1727" s="183"/>
    </row>
    <row r="1728" spans="1:18">
      <c r="A1728" s="297"/>
      <c r="B1728" s="297"/>
      <c r="C1728" s="297"/>
      <c r="D1728" s="297"/>
      <c r="E1728" s="297"/>
      <c r="F1728" s="17" t="s">
        <v>43</v>
      </c>
      <c r="G1728" s="18">
        <f t="shared" si="421"/>
        <v>0</v>
      </c>
      <c r="H1728" s="18">
        <f t="shared" si="422"/>
        <v>0</v>
      </c>
      <c r="I1728" s="18">
        <f t="shared" si="423"/>
        <v>0</v>
      </c>
      <c r="J1728" s="18">
        <f t="shared" si="424"/>
        <v>12.61584</v>
      </c>
      <c r="K1728" s="18">
        <f t="shared" si="425"/>
        <v>30.766320000000004</v>
      </c>
      <c r="L1728" s="18">
        <f t="shared" si="426"/>
        <v>30.766320000000004</v>
      </c>
      <c r="M1728" s="18">
        <f t="shared" si="427"/>
        <v>30.766320000000004</v>
      </c>
      <c r="N1728" s="18">
        <f t="shared" si="428"/>
        <v>30.766320000000004</v>
      </c>
      <c r="O1728" s="18">
        <f t="shared" si="429"/>
        <v>30.766320000000004</v>
      </c>
      <c r="P1728" s="18">
        <f t="shared" si="430"/>
        <v>30.766320000000004</v>
      </c>
      <c r="Q1728" s="18"/>
      <c r="R1728" s="183"/>
    </row>
    <row r="1729" spans="1:18">
      <c r="A1729" s="297"/>
      <c r="B1729" s="297"/>
      <c r="C1729" s="297"/>
      <c r="D1729" s="297"/>
      <c r="E1729" s="297"/>
      <c r="F1729" s="17" t="s">
        <v>1191</v>
      </c>
      <c r="G1729" s="18">
        <f t="shared" si="421"/>
        <v>0</v>
      </c>
      <c r="H1729" s="18">
        <f t="shared" si="422"/>
        <v>0</v>
      </c>
      <c r="I1729" s="18">
        <f t="shared" si="423"/>
        <v>0</v>
      </c>
      <c r="J1729" s="18">
        <f t="shared" si="424"/>
        <v>0</v>
      </c>
      <c r="K1729" s="18">
        <f t="shared" si="425"/>
        <v>0</v>
      </c>
      <c r="L1729" s="18">
        <f t="shared" si="426"/>
        <v>0</v>
      </c>
      <c r="M1729" s="18">
        <f t="shared" si="427"/>
        <v>0</v>
      </c>
      <c r="N1729" s="18">
        <f t="shared" si="428"/>
        <v>0</v>
      </c>
      <c r="O1729" s="18">
        <f t="shared" si="429"/>
        <v>0</v>
      </c>
      <c r="P1729" s="18">
        <f t="shared" si="430"/>
        <v>0</v>
      </c>
      <c r="Q1729" s="18"/>
      <c r="R1729" s="183"/>
    </row>
    <row r="1730" spans="1:18">
      <c r="A1730" s="297"/>
      <c r="B1730" s="297"/>
      <c r="C1730" s="297"/>
      <c r="D1730" s="297"/>
      <c r="E1730" s="297"/>
      <c r="F1730" s="17" t="s">
        <v>61</v>
      </c>
      <c r="G1730" s="18">
        <f t="shared" si="421"/>
        <v>0</v>
      </c>
      <c r="H1730" s="18">
        <f t="shared" si="422"/>
        <v>0</v>
      </c>
      <c r="I1730" s="18">
        <f t="shared" si="423"/>
        <v>0</v>
      </c>
      <c r="J1730" s="18">
        <f t="shared" si="424"/>
        <v>0</v>
      </c>
      <c r="K1730" s="18">
        <f t="shared" si="425"/>
        <v>0</v>
      </c>
      <c r="L1730" s="18">
        <f t="shared" si="426"/>
        <v>0</v>
      </c>
      <c r="M1730" s="18">
        <f t="shared" si="427"/>
        <v>0</v>
      </c>
      <c r="N1730" s="18">
        <f t="shared" si="428"/>
        <v>0</v>
      </c>
      <c r="O1730" s="18">
        <f t="shared" si="429"/>
        <v>0</v>
      </c>
      <c r="P1730" s="18">
        <f t="shared" si="430"/>
        <v>0</v>
      </c>
      <c r="Q1730" s="18"/>
      <c r="R1730" s="183"/>
    </row>
    <row r="1731" spans="1:18" ht="25.5">
      <c r="A1731" s="297" t="s">
        <v>1195</v>
      </c>
      <c r="B1731" s="297"/>
      <c r="C1731" s="297"/>
      <c r="D1731" s="297"/>
      <c r="E1731" s="297"/>
      <c r="F1731" s="17" t="s">
        <v>1188</v>
      </c>
      <c r="G1731" s="18">
        <f t="shared" si="421"/>
        <v>34.960560000000001</v>
      </c>
      <c r="H1731" s="18">
        <f t="shared" si="422"/>
        <v>34.960560000000001</v>
      </c>
      <c r="I1731" s="18">
        <f t="shared" si="423"/>
        <v>34.960560000000001</v>
      </c>
      <c r="J1731" s="18">
        <f t="shared" si="424"/>
        <v>34.960560000000001</v>
      </c>
      <c r="K1731" s="18">
        <f t="shared" si="425"/>
        <v>34.960560000000001</v>
      </c>
      <c r="L1731" s="18">
        <f t="shared" si="426"/>
        <v>34.960560000000001</v>
      </c>
      <c r="M1731" s="18">
        <f t="shared" si="427"/>
        <v>34.960560000000001</v>
      </c>
      <c r="N1731" s="18">
        <f t="shared" si="428"/>
        <v>34.960560000000001</v>
      </c>
      <c r="O1731" s="18">
        <f t="shared" si="429"/>
        <v>34.960560000000001</v>
      </c>
      <c r="P1731" s="18">
        <f t="shared" si="430"/>
        <v>34.960560000000001</v>
      </c>
      <c r="Q1731" s="18">
        <v>7.86</v>
      </c>
      <c r="R1731" s="183"/>
    </row>
    <row r="1732" spans="1:18">
      <c r="A1732" s="297"/>
      <c r="B1732" s="297"/>
      <c r="C1732" s="297"/>
      <c r="D1732" s="297"/>
      <c r="E1732" s="297"/>
      <c r="F1732" s="17" t="s">
        <v>180</v>
      </c>
      <c r="G1732" s="18">
        <f t="shared" si="421"/>
        <v>34.960560000000001</v>
      </c>
      <c r="H1732" s="18">
        <f t="shared" si="422"/>
        <v>34.960560000000001</v>
      </c>
      <c r="I1732" s="18">
        <f t="shared" si="423"/>
        <v>34.960560000000001</v>
      </c>
      <c r="J1732" s="18">
        <f t="shared" si="424"/>
        <v>34.960560000000001</v>
      </c>
      <c r="K1732" s="18">
        <f t="shared" si="425"/>
        <v>34.960560000000001</v>
      </c>
      <c r="L1732" s="18">
        <f t="shared" si="426"/>
        <v>34.960560000000001</v>
      </c>
      <c r="M1732" s="18">
        <f t="shared" si="427"/>
        <v>34.960560000000001</v>
      </c>
      <c r="N1732" s="18">
        <f t="shared" si="428"/>
        <v>34.960560000000001</v>
      </c>
      <c r="O1732" s="18">
        <f t="shared" si="429"/>
        <v>34.960560000000001</v>
      </c>
      <c r="P1732" s="18">
        <f t="shared" si="430"/>
        <v>34.960560000000001</v>
      </c>
      <c r="Q1732" s="18"/>
      <c r="R1732" s="183"/>
    </row>
    <row r="1733" spans="1:18">
      <c r="A1733" s="297"/>
      <c r="B1733" s="297"/>
      <c r="C1733" s="297"/>
      <c r="D1733" s="297"/>
      <c r="E1733" s="297"/>
      <c r="F1733" s="17" t="s">
        <v>43</v>
      </c>
      <c r="G1733" s="18">
        <f t="shared" si="421"/>
        <v>0</v>
      </c>
      <c r="H1733" s="18">
        <f t="shared" si="422"/>
        <v>0</v>
      </c>
      <c r="I1733" s="18">
        <f t="shared" si="423"/>
        <v>0</v>
      </c>
      <c r="J1733" s="18">
        <f t="shared" si="424"/>
        <v>0</v>
      </c>
      <c r="K1733" s="18">
        <f t="shared" si="425"/>
        <v>0</v>
      </c>
      <c r="L1733" s="18">
        <f t="shared" si="426"/>
        <v>0</v>
      </c>
      <c r="M1733" s="18">
        <f t="shared" si="427"/>
        <v>0</v>
      </c>
      <c r="N1733" s="18">
        <f t="shared" si="428"/>
        <v>0</v>
      </c>
      <c r="O1733" s="18">
        <f t="shared" si="429"/>
        <v>0</v>
      </c>
      <c r="P1733" s="18">
        <f t="shared" si="430"/>
        <v>0</v>
      </c>
      <c r="Q1733" s="18"/>
      <c r="R1733" s="183"/>
    </row>
    <row r="1734" spans="1:18" ht="25.5">
      <c r="A1734" s="297"/>
      <c r="B1734" s="297"/>
      <c r="C1734" s="297"/>
      <c r="D1734" s="297"/>
      <c r="E1734" s="297"/>
      <c r="F1734" s="17" t="s">
        <v>1189</v>
      </c>
      <c r="G1734" s="18">
        <f t="shared" si="421"/>
        <v>34.960560000000001</v>
      </c>
      <c r="H1734" s="18">
        <f t="shared" si="422"/>
        <v>34.960560000000001</v>
      </c>
      <c r="I1734" s="18">
        <f t="shared" si="423"/>
        <v>34.960560000000001</v>
      </c>
      <c r="J1734" s="18">
        <f t="shared" si="424"/>
        <v>34.960560000000001</v>
      </c>
      <c r="K1734" s="18">
        <f t="shared" si="425"/>
        <v>34.960560000000001</v>
      </c>
      <c r="L1734" s="18">
        <f t="shared" si="426"/>
        <v>34.960560000000001</v>
      </c>
      <c r="M1734" s="18">
        <f t="shared" si="427"/>
        <v>34.960560000000001</v>
      </c>
      <c r="N1734" s="18">
        <f t="shared" si="428"/>
        <v>34.960560000000001</v>
      </c>
      <c r="O1734" s="18">
        <f t="shared" si="429"/>
        <v>34.960560000000001</v>
      </c>
      <c r="P1734" s="18">
        <f t="shared" si="430"/>
        <v>34.960560000000001</v>
      </c>
      <c r="Q1734" s="18">
        <v>7.86</v>
      </c>
      <c r="R1734" s="183"/>
    </row>
    <row r="1735" spans="1:18">
      <c r="A1735" s="297"/>
      <c r="B1735" s="297"/>
      <c r="C1735" s="297"/>
      <c r="D1735" s="297"/>
      <c r="E1735" s="297"/>
      <c r="F1735" s="17" t="s">
        <v>180</v>
      </c>
      <c r="G1735" s="18">
        <f t="shared" si="421"/>
        <v>34.960560000000001</v>
      </c>
      <c r="H1735" s="18">
        <f t="shared" si="422"/>
        <v>34.960560000000001</v>
      </c>
      <c r="I1735" s="18">
        <f t="shared" si="423"/>
        <v>34.960560000000001</v>
      </c>
      <c r="J1735" s="18">
        <f t="shared" si="424"/>
        <v>34.960560000000001</v>
      </c>
      <c r="K1735" s="18">
        <f t="shared" si="425"/>
        <v>34.960560000000001</v>
      </c>
      <c r="L1735" s="18">
        <f t="shared" si="426"/>
        <v>34.960560000000001</v>
      </c>
      <c r="M1735" s="18">
        <f t="shared" si="427"/>
        <v>34.960560000000001</v>
      </c>
      <c r="N1735" s="18">
        <f t="shared" si="428"/>
        <v>34.960560000000001</v>
      </c>
      <c r="O1735" s="18">
        <f t="shared" si="429"/>
        <v>34.960560000000001</v>
      </c>
      <c r="P1735" s="18">
        <f t="shared" si="430"/>
        <v>34.960560000000001</v>
      </c>
      <c r="Q1735" s="18"/>
      <c r="R1735" s="183"/>
    </row>
    <row r="1736" spans="1:18">
      <c r="A1736" s="297"/>
      <c r="B1736" s="297"/>
      <c r="C1736" s="297"/>
      <c r="D1736" s="297"/>
      <c r="E1736" s="297"/>
      <c r="F1736" s="17" t="s">
        <v>43</v>
      </c>
      <c r="G1736" s="18">
        <f t="shared" si="421"/>
        <v>0</v>
      </c>
      <c r="H1736" s="18">
        <f t="shared" si="422"/>
        <v>0</v>
      </c>
      <c r="I1736" s="18">
        <f t="shared" si="423"/>
        <v>0</v>
      </c>
      <c r="J1736" s="18">
        <f t="shared" si="424"/>
        <v>0</v>
      </c>
      <c r="K1736" s="18">
        <f t="shared" si="425"/>
        <v>0</v>
      </c>
      <c r="L1736" s="18">
        <f t="shared" si="426"/>
        <v>0</v>
      </c>
      <c r="M1736" s="18">
        <f t="shared" si="427"/>
        <v>0</v>
      </c>
      <c r="N1736" s="18">
        <f t="shared" si="428"/>
        <v>0</v>
      </c>
      <c r="O1736" s="18">
        <f t="shared" si="429"/>
        <v>0</v>
      </c>
      <c r="P1736" s="18">
        <f t="shared" si="430"/>
        <v>0</v>
      </c>
      <c r="Q1736" s="18"/>
      <c r="R1736" s="183"/>
    </row>
    <row r="1737" spans="1:18">
      <c r="A1737" s="297"/>
      <c r="B1737" s="297"/>
      <c r="C1737" s="297"/>
      <c r="D1737" s="297"/>
      <c r="E1737" s="297"/>
      <c r="F1737" s="17" t="s">
        <v>1190</v>
      </c>
      <c r="G1737" s="18">
        <f t="shared" si="421"/>
        <v>34.960560000000001</v>
      </c>
      <c r="H1737" s="18">
        <f t="shared" si="422"/>
        <v>34.960560000000001</v>
      </c>
      <c r="I1737" s="18">
        <f t="shared" si="423"/>
        <v>34.960560000000001</v>
      </c>
      <c r="J1737" s="18">
        <f t="shared" si="424"/>
        <v>34.960560000000001</v>
      </c>
      <c r="K1737" s="18">
        <f t="shared" si="425"/>
        <v>34.960560000000001</v>
      </c>
      <c r="L1737" s="18">
        <f t="shared" si="426"/>
        <v>34.960560000000001</v>
      </c>
      <c r="M1737" s="18">
        <f t="shared" si="427"/>
        <v>34.960560000000001</v>
      </c>
      <c r="N1737" s="18">
        <f t="shared" si="428"/>
        <v>34.960560000000001</v>
      </c>
      <c r="O1737" s="18">
        <f t="shared" si="429"/>
        <v>34.960560000000001</v>
      </c>
      <c r="P1737" s="18">
        <f t="shared" si="430"/>
        <v>34.960560000000001</v>
      </c>
      <c r="Q1737" s="18">
        <v>7.86</v>
      </c>
      <c r="R1737" s="183"/>
    </row>
    <row r="1738" spans="1:18">
      <c r="A1738" s="297"/>
      <c r="B1738" s="297"/>
      <c r="C1738" s="297"/>
      <c r="D1738" s="297"/>
      <c r="E1738" s="297"/>
      <c r="F1738" s="17" t="s">
        <v>180</v>
      </c>
      <c r="G1738" s="18">
        <f t="shared" si="421"/>
        <v>34.960560000000001</v>
      </c>
      <c r="H1738" s="18">
        <f t="shared" si="422"/>
        <v>34.960560000000001</v>
      </c>
      <c r="I1738" s="18">
        <f t="shared" si="423"/>
        <v>34.960560000000001</v>
      </c>
      <c r="J1738" s="18">
        <f t="shared" si="424"/>
        <v>34.960560000000001</v>
      </c>
      <c r="K1738" s="18">
        <f t="shared" si="425"/>
        <v>34.960560000000001</v>
      </c>
      <c r="L1738" s="18">
        <f t="shared" si="426"/>
        <v>34.960560000000001</v>
      </c>
      <c r="M1738" s="18">
        <f t="shared" si="427"/>
        <v>34.960560000000001</v>
      </c>
      <c r="N1738" s="18">
        <f t="shared" si="428"/>
        <v>34.960560000000001</v>
      </c>
      <c r="O1738" s="18">
        <f t="shared" si="429"/>
        <v>34.960560000000001</v>
      </c>
      <c r="P1738" s="18">
        <f t="shared" si="430"/>
        <v>34.960560000000001</v>
      </c>
      <c r="Q1738" s="18"/>
      <c r="R1738" s="183"/>
    </row>
    <row r="1739" spans="1:18">
      <c r="A1739" s="297"/>
      <c r="B1739" s="297"/>
      <c r="C1739" s="297"/>
      <c r="D1739" s="297"/>
      <c r="E1739" s="297"/>
      <c r="F1739" s="17" t="s">
        <v>43</v>
      </c>
      <c r="G1739" s="18">
        <f t="shared" si="421"/>
        <v>0</v>
      </c>
      <c r="H1739" s="18">
        <f t="shared" si="422"/>
        <v>0</v>
      </c>
      <c r="I1739" s="18">
        <f t="shared" si="423"/>
        <v>0</v>
      </c>
      <c r="J1739" s="18">
        <f t="shared" si="424"/>
        <v>0</v>
      </c>
      <c r="K1739" s="18">
        <f t="shared" si="425"/>
        <v>0</v>
      </c>
      <c r="L1739" s="18">
        <f t="shared" si="426"/>
        <v>0</v>
      </c>
      <c r="M1739" s="18">
        <f t="shared" si="427"/>
        <v>0</v>
      </c>
      <c r="N1739" s="18">
        <f t="shared" si="428"/>
        <v>0</v>
      </c>
      <c r="O1739" s="18">
        <f t="shared" si="429"/>
        <v>0</v>
      </c>
      <c r="P1739" s="18">
        <f t="shared" si="430"/>
        <v>0</v>
      </c>
      <c r="Q1739" s="18"/>
      <c r="R1739" s="183"/>
    </row>
    <row r="1740" spans="1:18">
      <c r="A1740" s="297"/>
      <c r="B1740" s="297"/>
      <c r="C1740" s="297"/>
      <c r="D1740" s="297"/>
      <c r="E1740" s="297"/>
      <c r="F1740" s="17" t="s">
        <v>1191</v>
      </c>
      <c r="G1740" s="18">
        <f t="shared" si="421"/>
        <v>0</v>
      </c>
      <c r="H1740" s="18">
        <f t="shared" si="422"/>
        <v>0</v>
      </c>
      <c r="I1740" s="18">
        <f t="shared" si="423"/>
        <v>0</v>
      </c>
      <c r="J1740" s="18">
        <f t="shared" si="424"/>
        <v>0</v>
      </c>
      <c r="K1740" s="18">
        <f t="shared" si="425"/>
        <v>0</v>
      </c>
      <c r="L1740" s="18">
        <f t="shared" si="426"/>
        <v>0</v>
      </c>
      <c r="M1740" s="18">
        <f t="shared" si="427"/>
        <v>0</v>
      </c>
      <c r="N1740" s="18">
        <f t="shared" si="428"/>
        <v>0</v>
      </c>
      <c r="O1740" s="18">
        <f t="shared" si="429"/>
        <v>0</v>
      </c>
      <c r="P1740" s="18">
        <f t="shared" si="430"/>
        <v>0</v>
      </c>
      <c r="Q1740" s="18"/>
      <c r="R1740" s="183"/>
    </row>
    <row r="1741" spans="1:18">
      <c r="A1741" s="297"/>
      <c r="B1741" s="297"/>
      <c r="C1741" s="297"/>
      <c r="D1741" s="297"/>
      <c r="E1741" s="297"/>
      <c r="F1741" s="17" t="s">
        <v>61</v>
      </c>
      <c r="G1741" s="18">
        <f t="shared" si="421"/>
        <v>0</v>
      </c>
      <c r="H1741" s="18">
        <f t="shared" si="422"/>
        <v>0</v>
      </c>
      <c r="I1741" s="18">
        <f t="shared" si="423"/>
        <v>0</v>
      </c>
      <c r="J1741" s="18">
        <f t="shared" si="424"/>
        <v>0</v>
      </c>
      <c r="K1741" s="18">
        <f t="shared" si="425"/>
        <v>0</v>
      </c>
      <c r="L1741" s="18">
        <f t="shared" si="426"/>
        <v>0</v>
      </c>
      <c r="M1741" s="18">
        <f t="shared" si="427"/>
        <v>0</v>
      </c>
      <c r="N1741" s="18">
        <f t="shared" si="428"/>
        <v>0</v>
      </c>
      <c r="O1741" s="18">
        <f t="shared" si="429"/>
        <v>0</v>
      </c>
      <c r="P1741" s="18">
        <f t="shared" si="430"/>
        <v>0</v>
      </c>
      <c r="Q1741" s="18"/>
      <c r="R1741" s="183"/>
    </row>
    <row r="1742" spans="1:18" ht="25.5">
      <c r="A1742" s="297" t="s">
        <v>1196</v>
      </c>
      <c r="B1742" s="297"/>
      <c r="C1742" s="297"/>
      <c r="D1742" s="297"/>
      <c r="E1742" s="297"/>
      <c r="F1742" s="17" t="s">
        <v>1188</v>
      </c>
      <c r="G1742" s="18">
        <f t="shared" si="421"/>
        <v>0</v>
      </c>
      <c r="H1742" s="18">
        <f t="shared" si="422"/>
        <v>0</v>
      </c>
      <c r="I1742" s="18">
        <f t="shared" si="423"/>
        <v>0</v>
      </c>
      <c r="J1742" s="18">
        <f t="shared" si="424"/>
        <v>0</v>
      </c>
      <c r="K1742" s="18">
        <f t="shared" si="425"/>
        <v>0</v>
      </c>
      <c r="L1742" s="18">
        <f t="shared" si="426"/>
        <v>0</v>
      </c>
      <c r="M1742" s="18">
        <f t="shared" si="427"/>
        <v>0</v>
      </c>
      <c r="N1742" s="18">
        <f t="shared" si="428"/>
        <v>0</v>
      </c>
      <c r="O1742" s="18">
        <f t="shared" si="429"/>
        <v>0</v>
      </c>
      <c r="P1742" s="18">
        <f t="shared" si="430"/>
        <v>0</v>
      </c>
      <c r="Q1742" s="18">
        <v>0</v>
      </c>
      <c r="R1742" s="183"/>
    </row>
    <row r="1743" spans="1:18">
      <c r="A1743" s="297"/>
      <c r="B1743" s="297"/>
      <c r="C1743" s="297"/>
      <c r="D1743" s="297"/>
      <c r="E1743" s="297"/>
      <c r="F1743" s="17" t="s">
        <v>180</v>
      </c>
      <c r="G1743" s="18">
        <f t="shared" si="421"/>
        <v>0</v>
      </c>
      <c r="H1743" s="18">
        <f t="shared" si="422"/>
        <v>0</v>
      </c>
      <c r="I1743" s="18">
        <f t="shared" si="423"/>
        <v>0</v>
      </c>
      <c r="J1743" s="18">
        <f t="shared" si="424"/>
        <v>0</v>
      </c>
      <c r="K1743" s="18">
        <f t="shared" si="425"/>
        <v>0</v>
      </c>
      <c r="L1743" s="18">
        <f t="shared" si="426"/>
        <v>0</v>
      </c>
      <c r="M1743" s="18">
        <f t="shared" si="427"/>
        <v>0</v>
      </c>
      <c r="N1743" s="18">
        <f t="shared" si="428"/>
        <v>0</v>
      </c>
      <c r="O1743" s="18">
        <f t="shared" si="429"/>
        <v>0</v>
      </c>
      <c r="P1743" s="18">
        <f t="shared" si="430"/>
        <v>0</v>
      </c>
      <c r="Q1743" s="18"/>
      <c r="R1743" s="183"/>
    </row>
    <row r="1744" spans="1:18">
      <c r="A1744" s="297"/>
      <c r="B1744" s="297"/>
      <c r="C1744" s="297"/>
      <c r="D1744" s="297"/>
      <c r="E1744" s="297"/>
      <c r="F1744" s="17" t="s">
        <v>43</v>
      </c>
      <c r="G1744" s="18">
        <f t="shared" si="421"/>
        <v>0</v>
      </c>
      <c r="H1744" s="18">
        <f t="shared" si="422"/>
        <v>0</v>
      </c>
      <c r="I1744" s="18">
        <f t="shared" si="423"/>
        <v>0</v>
      </c>
      <c r="J1744" s="18">
        <f t="shared" si="424"/>
        <v>0</v>
      </c>
      <c r="K1744" s="18">
        <f t="shared" si="425"/>
        <v>0</v>
      </c>
      <c r="L1744" s="18">
        <f t="shared" si="426"/>
        <v>0</v>
      </c>
      <c r="M1744" s="18">
        <f t="shared" si="427"/>
        <v>0</v>
      </c>
      <c r="N1744" s="18">
        <f t="shared" si="428"/>
        <v>0</v>
      </c>
      <c r="O1744" s="18">
        <f t="shared" si="429"/>
        <v>0</v>
      </c>
      <c r="P1744" s="18">
        <f t="shared" si="430"/>
        <v>0</v>
      </c>
      <c r="Q1744" s="18"/>
      <c r="R1744" s="183"/>
    </row>
    <row r="1745" spans="1:18" ht="25.5">
      <c r="A1745" s="297"/>
      <c r="B1745" s="297"/>
      <c r="C1745" s="297"/>
      <c r="D1745" s="297"/>
      <c r="E1745" s="297"/>
      <c r="F1745" s="17" t="s">
        <v>1189</v>
      </c>
      <c r="G1745" s="18">
        <f t="shared" si="421"/>
        <v>0</v>
      </c>
      <c r="H1745" s="18">
        <f t="shared" si="422"/>
        <v>0</v>
      </c>
      <c r="I1745" s="18">
        <f t="shared" si="423"/>
        <v>0</v>
      </c>
      <c r="J1745" s="18">
        <f t="shared" si="424"/>
        <v>0.08</v>
      </c>
      <c r="K1745" s="18">
        <f t="shared" si="425"/>
        <v>21.389600000000002</v>
      </c>
      <c r="L1745" s="18">
        <f t="shared" si="426"/>
        <v>21.389600000000002</v>
      </c>
      <c r="M1745" s="18">
        <f t="shared" si="427"/>
        <v>21.389600000000002</v>
      </c>
      <c r="N1745" s="18">
        <f t="shared" si="428"/>
        <v>21.389600000000002</v>
      </c>
      <c r="O1745" s="18">
        <f t="shared" si="429"/>
        <v>21.389600000000002</v>
      </c>
      <c r="P1745" s="18">
        <f t="shared" si="430"/>
        <v>21.389600000000002</v>
      </c>
      <c r="Q1745" s="18">
        <v>6.66</v>
      </c>
      <c r="R1745" s="183"/>
    </row>
    <row r="1746" spans="1:18">
      <c r="A1746" s="297"/>
      <c r="B1746" s="297"/>
      <c r="C1746" s="297"/>
      <c r="D1746" s="297"/>
      <c r="E1746" s="297"/>
      <c r="F1746" s="17" t="s">
        <v>180</v>
      </c>
      <c r="G1746" s="18">
        <f t="shared" si="421"/>
        <v>0</v>
      </c>
      <c r="H1746" s="18">
        <f t="shared" si="422"/>
        <v>0</v>
      </c>
      <c r="I1746" s="18">
        <f t="shared" si="423"/>
        <v>0</v>
      </c>
      <c r="J1746" s="18">
        <f t="shared" si="424"/>
        <v>0</v>
      </c>
      <c r="K1746" s="18">
        <f t="shared" si="425"/>
        <v>19.459600000000002</v>
      </c>
      <c r="L1746" s="18">
        <f t="shared" si="426"/>
        <v>19.459600000000002</v>
      </c>
      <c r="M1746" s="18">
        <f t="shared" si="427"/>
        <v>19.459600000000002</v>
      </c>
      <c r="N1746" s="18">
        <f t="shared" si="428"/>
        <v>19.459600000000002</v>
      </c>
      <c r="O1746" s="18">
        <f t="shared" si="429"/>
        <v>19.459600000000002</v>
      </c>
      <c r="P1746" s="18">
        <f t="shared" si="430"/>
        <v>19.459600000000002</v>
      </c>
      <c r="Q1746" s="18"/>
      <c r="R1746" s="183"/>
    </row>
    <row r="1747" spans="1:18">
      <c r="A1747" s="297"/>
      <c r="B1747" s="297"/>
      <c r="C1747" s="297"/>
      <c r="D1747" s="297"/>
      <c r="E1747" s="297"/>
      <c r="F1747" s="17" t="s">
        <v>43</v>
      </c>
      <c r="G1747" s="18">
        <f t="shared" si="421"/>
        <v>0</v>
      </c>
      <c r="H1747" s="18">
        <f t="shared" si="422"/>
        <v>0</v>
      </c>
      <c r="I1747" s="18">
        <f t="shared" si="423"/>
        <v>0</v>
      </c>
      <c r="J1747" s="18">
        <f t="shared" si="424"/>
        <v>0.08</v>
      </c>
      <c r="K1747" s="18">
        <f t="shared" si="425"/>
        <v>1.9300000000000002</v>
      </c>
      <c r="L1747" s="18">
        <f t="shared" si="426"/>
        <v>1.9300000000000002</v>
      </c>
      <c r="M1747" s="18">
        <f t="shared" si="427"/>
        <v>1.9300000000000002</v>
      </c>
      <c r="N1747" s="18">
        <f t="shared" si="428"/>
        <v>1.9300000000000002</v>
      </c>
      <c r="O1747" s="18">
        <f t="shared" si="429"/>
        <v>1.9300000000000002</v>
      </c>
      <c r="P1747" s="18">
        <f t="shared" si="430"/>
        <v>1.9300000000000002</v>
      </c>
      <c r="Q1747" s="18"/>
      <c r="R1747" s="183"/>
    </row>
    <row r="1748" spans="1:18">
      <c r="A1748" s="297"/>
      <c r="B1748" s="297"/>
      <c r="C1748" s="297"/>
      <c r="D1748" s="297"/>
      <c r="E1748" s="297"/>
      <c r="F1748" s="17" t="s">
        <v>1190</v>
      </c>
      <c r="G1748" s="18">
        <f t="shared" si="421"/>
        <v>0</v>
      </c>
      <c r="H1748" s="18">
        <f t="shared" si="422"/>
        <v>0</v>
      </c>
      <c r="I1748" s="18">
        <f t="shared" si="423"/>
        <v>0</v>
      </c>
      <c r="J1748" s="18">
        <f t="shared" si="424"/>
        <v>0.08</v>
      </c>
      <c r="K1748" s="18">
        <f t="shared" si="425"/>
        <v>21.389600000000002</v>
      </c>
      <c r="L1748" s="18">
        <f t="shared" si="426"/>
        <v>21.389600000000002</v>
      </c>
      <c r="M1748" s="18">
        <f t="shared" si="427"/>
        <v>24.829599999999999</v>
      </c>
      <c r="N1748" s="18">
        <f t="shared" si="428"/>
        <v>51.852960000000003</v>
      </c>
      <c r="O1748" s="18">
        <f t="shared" si="429"/>
        <v>51.852960000000003</v>
      </c>
      <c r="P1748" s="18">
        <f t="shared" si="430"/>
        <v>51.852960000000003</v>
      </c>
      <c r="Q1748" s="18">
        <v>8.7100000000000009</v>
      </c>
      <c r="R1748" s="183"/>
    </row>
    <row r="1749" spans="1:18">
      <c r="A1749" s="297"/>
      <c r="B1749" s="297"/>
      <c r="C1749" s="297"/>
      <c r="D1749" s="297"/>
      <c r="E1749" s="297"/>
      <c r="F1749" s="17" t="s">
        <v>180</v>
      </c>
      <c r="G1749" s="18">
        <f t="shared" si="421"/>
        <v>0</v>
      </c>
      <c r="H1749" s="18">
        <f t="shared" si="422"/>
        <v>0</v>
      </c>
      <c r="I1749" s="18">
        <f t="shared" si="423"/>
        <v>0</v>
      </c>
      <c r="J1749" s="18">
        <f t="shared" si="424"/>
        <v>0</v>
      </c>
      <c r="K1749" s="18">
        <f t="shared" si="425"/>
        <v>19.459600000000002</v>
      </c>
      <c r="L1749" s="18">
        <f t="shared" si="426"/>
        <v>19.459600000000002</v>
      </c>
      <c r="M1749" s="18">
        <f t="shared" si="427"/>
        <v>19.459600000000002</v>
      </c>
      <c r="N1749" s="18">
        <f t="shared" si="428"/>
        <v>19.459600000000002</v>
      </c>
      <c r="O1749" s="18">
        <f t="shared" si="429"/>
        <v>19.459600000000002</v>
      </c>
      <c r="P1749" s="18">
        <f t="shared" si="430"/>
        <v>19.459600000000002</v>
      </c>
      <c r="Q1749" s="18"/>
      <c r="R1749" s="183"/>
    </row>
    <row r="1750" spans="1:18">
      <c r="A1750" s="297"/>
      <c r="B1750" s="297"/>
      <c r="C1750" s="297"/>
      <c r="D1750" s="297"/>
      <c r="E1750" s="297"/>
      <c r="F1750" s="17" t="s">
        <v>43</v>
      </c>
      <c r="G1750" s="18">
        <f t="shared" si="421"/>
        <v>0</v>
      </c>
      <c r="H1750" s="18">
        <f t="shared" si="422"/>
        <v>0</v>
      </c>
      <c r="I1750" s="18">
        <f t="shared" si="423"/>
        <v>0</v>
      </c>
      <c r="J1750" s="18">
        <f t="shared" si="424"/>
        <v>0.08</v>
      </c>
      <c r="K1750" s="18">
        <f t="shared" si="425"/>
        <v>1.9300000000000002</v>
      </c>
      <c r="L1750" s="18">
        <f t="shared" si="426"/>
        <v>1.9300000000000002</v>
      </c>
      <c r="M1750" s="18">
        <f t="shared" si="427"/>
        <v>1.9300000000000002</v>
      </c>
      <c r="N1750" s="18">
        <f t="shared" si="428"/>
        <v>1.9300000000000002</v>
      </c>
      <c r="O1750" s="18">
        <f t="shared" si="429"/>
        <v>1.9300000000000002</v>
      </c>
      <c r="P1750" s="18">
        <f t="shared" si="430"/>
        <v>1.9300000000000002</v>
      </c>
      <c r="Q1750" s="18"/>
      <c r="R1750" s="183"/>
    </row>
    <row r="1751" spans="1:18">
      <c r="A1751" s="297"/>
      <c r="B1751" s="297"/>
      <c r="C1751" s="297"/>
      <c r="D1751" s="297"/>
      <c r="E1751" s="297"/>
      <c r="F1751" s="17" t="s">
        <v>1191</v>
      </c>
      <c r="G1751" s="18">
        <f t="shared" si="421"/>
        <v>0</v>
      </c>
      <c r="H1751" s="18">
        <f t="shared" si="422"/>
        <v>0</v>
      </c>
      <c r="I1751" s="18">
        <f t="shared" si="423"/>
        <v>0</v>
      </c>
      <c r="J1751" s="18">
        <f t="shared" si="424"/>
        <v>0</v>
      </c>
      <c r="K1751" s="18">
        <f t="shared" si="425"/>
        <v>0</v>
      </c>
      <c r="L1751" s="18">
        <f t="shared" si="426"/>
        <v>0</v>
      </c>
      <c r="M1751" s="18">
        <f t="shared" si="427"/>
        <v>0</v>
      </c>
      <c r="N1751" s="18">
        <f t="shared" si="428"/>
        <v>0</v>
      </c>
      <c r="O1751" s="18">
        <f t="shared" si="429"/>
        <v>0</v>
      </c>
      <c r="P1751" s="18">
        <f t="shared" si="430"/>
        <v>0</v>
      </c>
      <c r="Q1751" s="18"/>
      <c r="R1751" s="183"/>
    </row>
    <row r="1752" spans="1:18">
      <c r="A1752" s="297"/>
      <c r="B1752" s="297"/>
      <c r="C1752" s="297"/>
      <c r="D1752" s="297"/>
      <c r="E1752" s="297"/>
      <c r="F1752" s="17" t="s">
        <v>61</v>
      </c>
      <c r="G1752" s="18">
        <f t="shared" si="421"/>
        <v>0</v>
      </c>
      <c r="H1752" s="18">
        <f t="shared" si="422"/>
        <v>0</v>
      </c>
      <c r="I1752" s="18">
        <f t="shared" si="423"/>
        <v>0</v>
      </c>
      <c r="J1752" s="18">
        <f t="shared" si="424"/>
        <v>0</v>
      </c>
      <c r="K1752" s="18">
        <f t="shared" si="425"/>
        <v>0</v>
      </c>
      <c r="L1752" s="18">
        <f t="shared" si="426"/>
        <v>0</v>
      </c>
      <c r="M1752" s="18">
        <f t="shared" si="427"/>
        <v>3.44</v>
      </c>
      <c r="N1752" s="18">
        <f t="shared" si="428"/>
        <v>30.463360000000002</v>
      </c>
      <c r="O1752" s="18">
        <f t="shared" si="429"/>
        <v>30.463360000000002</v>
      </c>
      <c r="P1752" s="18">
        <f t="shared" si="430"/>
        <v>30.463360000000002</v>
      </c>
      <c r="Q1752" s="18"/>
      <c r="R1752" s="183"/>
    </row>
    <row r="1753" spans="1:18" ht="25.5">
      <c r="A1753" s="297" t="s">
        <v>2449</v>
      </c>
      <c r="B1753" s="297"/>
      <c r="C1753" s="297"/>
      <c r="D1753" s="297"/>
      <c r="E1753" s="297"/>
      <c r="F1753" s="17" t="s">
        <v>1188</v>
      </c>
      <c r="G1753" s="18">
        <f t="shared" ref="G1753:G1763" si="431">G989</f>
        <v>35.069999999999986</v>
      </c>
      <c r="H1753" s="18">
        <f t="shared" ref="H1753:H1763" si="432">H989</f>
        <v>50.470000000000006</v>
      </c>
      <c r="I1753" s="18">
        <f t="shared" ref="I1753:I1763" si="433">I989</f>
        <v>65.309999999999974</v>
      </c>
      <c r="J1753" s="18">
        <f t="shared" ref="J1753:J1763" si="434">J989</f>
        <v>65.309999999999974</v>
      </c>
      <c r="K1753" s="18">
        <f t="shared" ref="K1753:K1763" si="435">K989</f>
        <v>65.309999999999974</v>
      </c>
      <c r="L1753" s="18">
        <f t="shared" ref="L1753:L1763" si="436">L989</f>
        <v>65.309999999999974</v>
      </c>
      <c r="M1753" s="18">
        <f t="shared" ref="M1753:M1763" si="437">M989</f>
        <v>65.309999999999974</v>
      </c>
      <c r="N1753" s="18">
        <f t="shared" ref="N1753:N1763" si="438">N989</f>
        <v>65.309999999999974</v>
      </c>
      <c r="O1753" s="18">
        <f t="shared" ref="O1753:O1763" si="439">O989</f>
        <v>65.309999999999974</v>
      </c>
      <c r="P1753" s="18">
        <f t="shared" ref="P1753:P1763" si="440">P989</f>
        <v>65.309999999999974</v>
      </c>
      <c r="Q1753" s="18">
        <v>12.75</v>
      </c>
      <c r="R1753" s="183"/>
    </row>
    <row r="1754" spans="1:18">
      <c r="A1754" s="297"/>
      <c r="B1754" s="297"/>
      <c r="C1754" s="297"/>
      <c r="D1754" s="297"/>
      <c r="E1754" s="297"/>
      <c r="F1754" s="17" t="s">
        <v>180</v>
      </c>
      <c r="G1754" s="18">
        <f t="shared" si="431"/>
        <v>35.069999999999986</v>
      </c>
      <c r="H1754" s="18">
        <f t="shared" si="432"/>
        <v>50.470000000000006</v>
      </c>
      <c r="I1754" s="18">
        <f t="shared" si="433"/>
        <v>65.309999999999974</v>
      </c>
      <c r="J1754" s="18">
        <f t="shared" si="434"/>
        <v>65.309999999999974</v>
      </c>
      <c r="K1754" s="18">
        <f t="shared" si="435"/>
        <v>65.309999999999974</v>
      </c>
      <c r="L1754" s="18">
        <f t="shared" si="436"/>
        <v>65.309999999999974</v>
      </c>
      <c r="M1754" s="18">
        <f t="shared" si="437"/>
        <v>65.309999999999974</v>
      </c>
      <c r="N1754" s="18">
        <f t="shared" si="438"/>
        <v>65.309999999999974</v>
      </c>
      <c r="O1754" s="18">
        <f t="shared" si="439"/>
        <v>65.309999999999974</v>
      </c>
      <c r="P1754" s="18">
        <f t="shared" si="440"/>
        <v>65.309999999999974</v>
      </c>
      <c r="Q1754" s="20"/>
      <c r="R1754" s="183"/>
    </row>
    <row r="1755" spans="1:18">
      <c r="A1755" s="297"/>
      <c r="B1755" s="297"/>
      <c r="C1755" s="297"/>
      <c r="D1755" s="297"/>
      <c r="E1755" s="297"/>
      <c r="F1755" s="17" t="s">
        <v>43</v>
      </c>
      <c r="G1755" s="18">
        <f t="shared" si="431"/>
        <v>0</v>
      </c>
      <c r="H1755" s="18">
        <f t="shared" si="432"/>
        <v>0</v>
      </c>
      <c r="I1755" s="18">
        <f t="shared" si="433"/>
        <v>0</v>
      </c>
      <c r="J1755" s="18">
        <f t="shared" si="434"/>
        <v>0</v>
      </c>
      <c r="K1755" s="18">
        <f t="shared" si="435"/>
        <v>0</v>
      </c>
      <c r="L1755" s="18">
        <f t="shared" si="436"/>
        <v>0</v>
      </c>
      <c r="M1755" s="18">
        <f t="shared" si="437"/>
        <v>0</v>
      </c>
      <c r="N1755" s="18">
        <f t="shared" si="438"/>
        <v>0</v>
      </c>
      <c r="O1755" s="18">
        <f t="shared" si="439"/>
        <v>0</v>
      </c>
      <c r="P1755" s="18">
        <f t="shared" si="440"/>
        <v>0</v>
      </c>
      <c r="Q1755" s="20"/>
      <c r="R1755" s="183"/>
    </row>
    <row r="1756" spans="1:18" ht="25.5">
      <c r="A1756" s="297"/>
      <c r="B1756" s="297"/>
      <c r="C1756" s="297"/>
      <c r="D1756" s="297"/>
      <c r="E1756" s="297"/>
      <c r="F1756" s="17" t="s">
        <v>1189</v>
      </c>
      <c r="G1756" s="18">
        <f t="shared" si="431"/>
        <v>35.069999999999986</v>
      </c>
      <c r="H1756" s="18">
        <f t="shared" si="432"/>
        <v>50.470000000000006</v>
      </c>
      <c r="I1756" s="18">
        <f t="shared" si="433"/>
        <v>65.309999999999974</v>
      </c>
      <c r="J1756" s="18">
        <f t="shared" si="434"/>
        <v>90.703000000000003</v>
      </c>
      <c r="K1756" s="18">
        <f t="shared" si="435"/>
        <v>90.703000000000003</v>
      </c>
      <c r="L1756" s="18">
        <f t="shared" si="436"/>
        <v>90.703000000000003</v>
      </c>
      <c r="M1756" s="18">
        <f t="shared" si="437"/>
        <v>90.703000000000003</v>
      </c>
      <c r="N1756" s="18">
        <f t="shared" si="438"/>
        <v>90.703000000000003</v>
      </c>
      <c r="O1756" s="18">
        <f t="shared" si="439"/>
        <v>90.703000000000003</v>
      </c>
      <c r="P1756" s="18">
        <f t="shared" si="440"/>
        <v>90.703000000000003</v>
      </c>
      <c r="Q1756" s="20">
        <v>37.18</v>
      </c>
      <c r="R1756" s="183"/>
    </row>
    <row r="1757" spans="1:18">
      <c r="A1757" s="297"/>
      <c r="B1757" s="297"/>
      <c r="C1757" s="297"/>
      <c r="D1757" s="297"/>
      <c r="E1757" s="297"/>
      <c r="F1757" s="17" t="s">
        <v>180</v>
      </c>
      <c r="G1757" s="18">
        <f t="shared" si="431"/>
        <v>35.069999999999986</v>
      </c>
      <c r="H1757" s="18">
        <f t="shared" si="432"/>
        <v>50.470000000000006</v>
      </c>
      <c r="I1757" s="18">
        <f t="shared" si="433"/>
        <v>65.309999999999974</v>
      </c>
      <c r="J1757" s="18">
        <f t="shared" si="434"/>
        <v>65.309999999999974</v>
      </c>
      <c r="K1757" s="18">
        <f t="shared" si="435"/>
        <v>65.309999999999974</v>
      </c>
      <c r="L1757" s="18">
        <f t="shared" si="436"/>
        <v>65.309999999999974</v>
      </c>
      <c r="M1757" s="18">
        <f t="shared" si="437"/>
        <v>65.309999999999974</v>
      </c>
      <c r="N1757" s="18">
        <f t="shared" si="438"/>
        <v>65.309999999999974</v>
      </c>
      <c r="O1757" s="18">
        <f t="shared" si="439"/>
        <v>65.309999999999974</v>
      </c>
      <c r="P1757" s="18">
        <f t="shared" si="440"/>
        <v>65.309999999999974</v>
      </c>
      <c r="Q1757" s="20"/>
      <c r="R1757" s="183"/>
    </row>
    <row r="1758" spans="1:18">
      <c r="A1758" s="297"/>
      <c r="B1758" s="297"/>
      <c r="C1758" s="297"/>
      <c r="D1758" s="297"/>
      <c r="E1758" s="297"/>
      <c r="F1758" s="17" t="s">
        <v>43</v>
      </c>
      <c r="G1758" s="18">
        <f t="shared" si="431"/>
        <v>0</v>
      </c>
      <c r="H1758" s="18">
        <f t="shared" si="432"/>
        <v>0</v>
      </c>
      <c r="I1758" s="18">
        <f t="shared" si="433"/>
        <v>0</v>
      </c>
      <c r="J1758" s="18">
        <f t="shared" si="434"/>
        <v>25.392999999999997</v>
      </c>
      <c r="K1758" s="18">
        <f t="shared" si="435"/>
        <v>25.392999999999997</v>
      </c>
      <c r="L1758" s="18">
        <f t="shared" si="436"/>
        <v>25.392999999999997</v>
      </c>
      <c r="M1758" s="18">
        <f t="shared" si="437"/>
        <v>25.392999999999997</v>
      </c>
      <c r="N1758" s="18">
        <f t="shared" si="438"/>
        <v>25.392999999999997</v>
      </c>
      <c r="O1758" s="18">
        <f t="shared" si="439"/>
        <v>25.392999999999997</v>
      </c>
      <c r="P1758" s="18">
        <f t="shared" si="440"/>
        <v>25.392999999999997</v>
      </c>
      <c r="Q1758" s="20"/>
      <c r="R1758" s="183"/>
    </row>
    <row r="1759" spans="1:18">
      <c r="A1759" s="297"/>
      <c r="B1759" s="297"/>
      <c r="C1759" s="297"/>
      <c r="D1759" s="297"/>
      <c r="E1759" s="297"/>
      <c r="F1759" s="17" t="s">
        <v>1190</v>
      </c>
      <c r="G1759" s="18">
        <f t="shared" si="431"/>
        <v>36.569999999999986</v>
      </c>
      <c r="H1759" s="18">
        <f t="shared" si="432"/>
        <v>51.970000000000006</v>
      </c>
      <c r="I1759" s="18">
        <f t="shared" si="433"/>
        <v>66.809999999999988</v>
      </c>
      <c r="J1759" s="18">
        <f t="shared" si="434"/>
        <v>92.203000000000003</v>
      </c>
      <c r="K1759" s="18">
        <f t="shared" si="435"/>
        <v>92.203000000000003</v>
      </c>
      <c r="L1759" s="18">
        <f t="shared" si="436"/>
        <v>92.203000000000003</v>
      </c>
      <c r="M1759" s="18">
        <f t="shared" si="437"/>
        <v>92.203000000000003</v>
      </c>
      <c r="N1759" s="18">
        <f t="shared" si="438"/>
        <v>92.203000000000003</v>
      </c>
      <c r="O1759" s="18">
        <f t="shared" si="439"/>
        <v>92.203000000000003</v>
      </c>
      <c r="P1759" s="18">
        <f t="shared" si="440"/>
        <v>92.203000000000003</v>
      </c>
      <c r="Q1759" s="20">
        <v>36.57</v>
      </c>
      <c r="R1759" s="183"/>
    </row>
    <row r="1760" spans="1:18">
      <c r="A1760" s="297"/>
      <c r="B1760" s="297"/>
      <c r="C1760" s="297"/>
      <c r="D1760" s="297"/>
      <c r="E1760" s="297"/>
      <c r="F1760" s="17" t="s">
        <v>180</v>
      </c>
      <c r="G1760" s="18">
        <f t="shared" si="431"/>
        <v>35.069999999999986</v>
      </c>
      <c r="H1760" s="18">
        <f t="shared" si="432"/>
        <v>50.470000000000006</v>
      </c>
      <c r="I1760" s="18">
        <f t="shared" si="433"/>
        <v>65.309999999999974</v>
      </c>
      <c r="J1760" s="18">
        <f t="shared" si="434"/>
        <v>65.309999999999974</v>
      </c>
      <c r="K1760" s="18">
        <f t="shared" si="435"/>
        <v>65.309999999999974</v>
      </c>
      <c r="L1760" s="18">
        <f t="shared" si="436"/>
        <v>65.309999999999974</v>
      </c>
      <c r="M1760" s="18">
        <f t="shared" si="437"/>
        <v>65.309999999999974</v>
      </c>
      <c r="N1760" s="18">
        <f t="shared" si="438"/>
        <v>65.309999999999974</v>
      </c>
      <c r="O1760" s="18">
        <f t="shared" si="439"/>
        <v>65.309999999999974</v>
      </c>
      <c r="P1760" s="18">
        <f t="shared" si="440"/>
        <v>65.309999999999974</v>
      </c>
      <c r="Q1760" s="20"/>
      <c r="R1760" s="183"/>
    </row>
    <row r="1761" spans="1:18">
      <c r="A1761" s="297"/>
      <c r="B1761" s="297"/>
      <c r="C1761" s="297"/>
      <c r="D1761" s="297"/>
      <c r="E1761" s="297"/>
      <c r="F1761" s="17" t="s">
        <v>43</v>
      </c>
      <c r="G1761" s="18">
        <f t="shared" si="431"/>
        <v>1.5</v>
      </c>
      <c r="H1761" s="18">
        <f t="shared" si="432"/>
        <v>1.5</v>
      </c>
      <c r="I1761" s="18">
        <f t="shared" si="433"/>
        <v>1.5</v>
      </c>
      <c r="J1761" s="18">
        <f t="shared" si="434"/>
        <v>26.892999999999997</v>
      </c>
      <c r="K1761" s="18">
        <f t="shared" si="435"/>
        <v>26.892999999999997</v>
      </c>
      <c r="L1761" s="18">
        <f t="shared" si="436"/>
        <v>26.892999999999997</v>
      </c>
      <c r="M1761" s="18">
        <f t="shared" si="437"/>
        <v>26.892999999999997</v>
      </c>
      <c r="N1761" s="18">
        <f t="shared" si="438"/>
        <v>26.892999999999997</v>
      </c>
      <c r="O1761" s="18">
        <f t="shared" si="439"/>
        <v>26.892999999999997</v>
      </c>
      <c r="P1761" s="18">
        <f t="shared" si="440"/>
        <v>26.892999999999997</v>
      </c>
      <c r="Q1761" s="20"/>
      <c r="R1761" s="183"/>
    </row>
    <row r="1762" spans="1:18">
      <c r="A1762" s="297"/>
      <c r="B1762" s="297"/>
      <c r="C1762" s="297"/>
      <c r="D1762" s="297"/>
      <c r="E1762" s="297"/>
      <c r="F1762" s="17" t="s">
        <v>1191</v>
      </c>
      <c r="G1762" s="18">
        <f t="shared" si="431"/>
        <v>0</v>
      </c>
      <c r="H1762" s="18">
        <f t="shared" si="432"/>
        <v>0</v>
      </c>
      <c r="I1762" s="18">
        <f t="shared" si="433"/>
        <v>0</v>
      </c>
      <c r="J1762" s="18">
        <f t="shared" si="434"/>
        <v>0</v>
      </c>
      <c r="K1762" s="18">
        <f t="shared" si="435"/>
        <v>0</v>
      </c>
      <c r="L1762" s="18">
        <f t="shared" si="436"/>
        <v>0</v>
      </c>
      <c r="M1762" s="18">
        <f t="shared" si="437"/>
        <v>0</v>
      </c>
      <c r="N1762" s="18">
        <f t="shared" si="438"/>
        <v>0</v>
      </c>
      <c r="O1762" s="18">
        <f t="shared" si="439"/>
        <v>0</v>
      </c>
      <c r="P1762" s="18">
        <f t="shared" si="440"/>
        <v>0</v>
      </c>
      <c r="Q1762" s="20"/>
      <c r="R1762" s="183"/>
    </row>
    <row r="1763" spans="1:18">
      <c r="A1763" s="297"/>
      <c r="B1763" s="297"/>
      <c r="C1763" s="297"/>
      <c r="D1763" s="297"/>
      <c r="E1763" s="297"/>
      <c r="F1763" s="17" t="s">
        <v>61</v>
      </c>
      <c r="G1763" s="18">
        <f t="shared" si="431"/>
        <v>0</v>
      </c>
      <c r="H1763" s="18">
        <f t="shared" si="432"/>
        <v>0</v>
      </c>
      <c r="I1763" s="18">
        <f t="shared" si="433"/>
        <v>0</v>
      </c>
      <c r="J1763" s="18">
        <f t="shared" si="434"/>
        <v>0</v>
      </c>
      <c r="K1763" s="18">
        <f t="shared" si="435"/>
        <v>0</v>
      </c>
      <c r="L1763" s="18">
        <f t="shared" si="436"/>
        <v>0</v>
      </c>
      <c r="M1763" s="18">
        <f t="shared" si="437"/>
        <v>0</v>
      </c>
      <c r="N1763" s="18">
        <f t="shared" si="438"/>
        <v>0</v>
      </c>
      <c r="O1763" s="18">
        <f t="shared" si="439"/>
        <v>0</v>
      </c>
      <c r="P1763" s="18">
        <f t="shared" si="440"/>
        <v>0</v>
      </c>
      <c r="Q1763" s="20"/>
      <c r="R1763" s="183"/>
    </row>
    <row r="1764" spans="1:18" ht="25.5">
      <c r="A1764" s="297" t="s">
        <v>1662</v>
      </c>
      <c r="B1764" s="297"/>
      <c r="C1764" s="297"/>
      <c r="D1764" s="297"/>
      <c r="E1764" s="297"/>
      <c r="F1764" s="17" t="s">
        <v>1188</v>
      </c>
      <c r="G1764" s="18">
        <f t="shared" ref="G1764:G1774" si="441">G1139</f>
        <v>47.792975999999996</v>
      </c>
      <c r="H1764" s="18">
        <f t="shared" ref="H1764:H1774" si="442">H1139</f>
        <v>49.842975999999993</v>
      </c>
      <c r="I1764" s="18">
        <f t="shared" ref="I1764:I1774" si="443">I1139</f>
        <v>49.842975999999993</v>
      </c>
      <c r="J1764" s="18">
        <f t="shared" ref="J1764:J1774" si="444">J1139</f>
        <v>49.842975999999993</v>
      </c>
      <c r="K1764" s="18">
        <f t="shared" ref="K1764:K1774" si="445">K1139</f>
        <v>49.842975999999993</v>
      </c>
      <c r="L1764" s="18">
        <f t="shared" ref="L1764:L1774" si="446">L1139</f>
        <v>49.842975999999993</v>
      </c>
      <c r="M1764" s="18">
        <f t="shared" ref="M1764:M1774" si="447">M1139</f>
        <v>49.842975999999993</v>
      </c>
      <c r="N1764" s="18">
        <f t="shared" ref="N1764:N1774" si="448">N1139</f>
        <v>49.842975999999993</v>
      </c>
      <c r="O1764" s="18">
        <f t="shared" ref="O1764:O1774" si="449">O1139</f>
        <v>49.842975999999993</v>
      </c>
      <c r="P1764" s="18">
        <f t="shared" ref="P1764:P1774" si="450">P1139</f>
        <v>49.842975999999993</v>
      </c>
      <c r="Q1764" s="18">
        <v>8.25</v>
      </c>
      <c r="R1764" s="183"/>
    </row>
    <row r="1765" spans="1:18">
      <c r="A1765" s="297"/>
      <c r="B1765" s="297"/>
      <c r="C1765" s="297"/>
      <c r="D1765" s="297"/>
      <c r="E1765" s="297"/>
      <c r="F1765" s="17" t="s">
        <v>180</v>
      </c>
      <c r="G1765" s="18">
        <f t="shared" si="441"/>
        <v>17.402975999999999</v>
      </c>
      <c r="H1765" s="18">
        <f t="shared" si="442"/>
        <v>17.402975999999999</v>
      </c>
      <c r="I1765" s="18">
        <f t="shared" si="443"/>
        <v>17.402975999999999</v>
      </c>
      <c r="J1765" s="18">
        <f t="shared" si="444"/>
        <v>17.402975999999999</v>
      </c>
      <c r="K1765" s="18">
        <f t="shared" si="445"/>
        <v>17.402975999999999</v>
      </c>
      <c r="L1765" s="18">
        <f t="shared" si="446"/>
        <v>17.402975999999999</v>
      </c>
      <c r="M1765" s="18">
        <f t="shared" si="447"/>
        <v>17.402975999999999</v>
      </c>
      <c r="N1765" s="18">
        <f t="shared" si="448"/>
        <v>17.402975999999999</v>
      </c>
      <c r="O1765" s="18">
        <f t="shared" si="449"/>
        <v>17.402975999999999</v>
      </c>
      <c r="P1765" s="18">
        <f t="shared" si="450"/>
        <v>17.402975999999999</v>
      </c>
      <c r="Q1765" s="18"/>
      <c r="R1765" s="183"/>
    </row>
    <row r="1766" spans="1:18">
      <c r="A1766" s="297"/>
      <c r="B1766" s="297"/>
      <c r="C1766" s="297"/>
      <c r="D1766" s="297"/>
      <c r="E1766" s="297"/>
      <c r="F1766" s="17" t="s">
        <v>43</v>
      </c>
      <c r="G1766" s="18">
        <f t="shared" si="441"/>
        <v>30.389999999999997</v>
      </c>
      <c r="H1766" s="18">
        <f t="shared" si="442"/>
        <v>32.44</v>
      </c>
      <c r="I1766" s="18">
        <f t="shared" si="443"/>
        <v>32.44</v>
      </c>
      <c r="J1766" s="18">
        <f t="shared" si="444"/>
        <v>32.44</v>
      </c>
      <c r="K1766" s="18">
        <f t="shared" si="445"/>
        <v>32.44</v>
      </c>
      <c r="L1766" s="18">
        <f t="shared" si="446"/>
        <v>32.44</v>
      </c>
      <c r="M1766" s="18">
        <f t="shared" si="447"/>
        <v>32.44</v>
      </c>
      <c r="N1766" s="18">
        <f t="shared" si="448"/>
        <v>32.44</v>
      </c>
      <c r="O1766" s="18">
        <f t="shared" si="449"/>
        <v>32.44</v>
      </c>
      <c r="P1766" s="18">
        <f t="shared" si="450"/>
        <v>32.44</v>
      </c>
      <c r="Q1766" s="18"/>
      <c r="R1766" s="183"/>
    </row>
    <row r="1767" spans="1:18" ht="25.5">
      <c r="A1767" s="297"/>
      <c r="B1767" s="297"/>
      <c r="C1767" s="297"/>
      <c r="D1767" s="297"/>
      <c r="E1767" s="297"/>
      <c r="F1767" s="17" t="s">
        <v>1189</v>
      </c>
      <c r="G1767" s="18">
        <f t="shared" si="441"/>
        <v>47.792975999999996</v>
      </c>
      <c r="H1767" s="18">
        <f t="shared" si="442"/>
        <v>49.842975999999993</v>
      </c>
      <c r="I1767" s="18">
        <f t="shared" si="443"/>
        <v>49.842975999999993</v>
      </c>
      <c r="J1767" s="18">
        <f t="shared" si="444"/>
        <v>78.330048000000005</v>
      </c>
      <c r="K1767" s="18">
        <f t="shared" si="445"/>
        <v>78.330048000000005</v>
      </c>
      <c r="L1767" s="18">
        <f t="shared" si="446"/>
        <v>78.330048000000005</v>
      </c>
      <c r="M1767" s="18">
        <f t="shared" si="447"/>
        <v>78.330048000000005</v>
      </c>
      <c r="N1767" s="18">
        <f t="shared" si="448"/>
        <v>78.330048000000005</v>
      </c>
      <c r="O1767" s="18">
        <f t="shared" si="449"/>
        <v>78.330048000000005</v>
      </c>
      <c r="P1767" s="18">
        <f t="shared" si="450"/>
        <v>78.330048000000005</v>
      </c>
      <c r="Q1767" s="18">
        <v>8.5299999999999994</v>
      </c>
      <c r="R1767" s="183"/>
    </row>
    <row r="1768" spans="1:18">
      <c r="A1768" s="297"/>
      <c r="B1768" s="297"/>
      <c r="C1768" s="297"/>
      <c r="D1768" s="297"/>
      <c r="E1768" s="297"/>
      <c r="F1768" s="17" t="s">
        <v>180</v>
      </c>
      <c r="G1768" s="18">
        <f t="shared" si="441"/>
        <v>17.402975999999999</v>
      </c>
      <c r="H1768" s="18">
        <f t="shared" si="442"/>
        <v>17.402975999999999</v>
      </c>
      <c r="I1768" s="18">
        <f t="shared" si="443"/>
        <v>17.402975999999999</v>
      </c>
      <c r="J1768" s="18">
        <f t="shared" si="444"/>
        <v>17.402975999999999</v>
      </c>
      <c r="K1768" s="18">
        <f t="shared" si="445"/>
        <v>17.402975999999999</v>
      </c>
      <c r="L1768" s="18">
        <f t="shared" si="446"/>
        <v>17.402975999999999</v>
      </c>
      <c r="M1768" s="18">
        <f t="shared" si="447"/>
        <v>17.402975999999999</v>
      </c>
      <c r="N1768" s="18">
        <f t="shared" si="448"/>
        <v>17.402975999999999</v>
      </c>
      <c r="O1768" s="18">
        <f t="shared" si="449"/>
        <v>17.402975999999999</v>
      </c>
      <c r="P1768" s="18">
        <f t="shared" si="450"/>
        <v>17.402975999999999</v>
      </c>
      <c r="Q1768" s="18"/>
      <c r="R1768" s="183"/>
    </row>
    <row r="1769" spans="1:18">
      <c r="A1769" s="297"/>
      <c r="B1769" s="297"/>
      <c r="C1769" s="297"/>
      <c r="D1769" s="297"/>
      <c r="E1769" s="297"/>
      <c r="F1769" s="17" t="s">
        <v>43</v>
      </c>
      <c r="G1769" s="18">
        <f t="shared" si="441"/>
        <v>30.389999999999997</v>
      </c>
      <c r="H1769" s="18">
        <f t="shared" si="442"/>
        <v>32.44</v>
      </c>
      <c r="I1769" s="18">
        <f t="shared" si="443"/>
        <v>32.44</v>
      </c>
      <c r="J1769" s="18">
        <f t="shared" si="444"/>
        <v>60.927071999999995</v>
      </c>
      <c r="K1769" s="18">
        <f t="shared" si="445"/>
        <v>60.927071999999995</v>
      </c>
      <c r="L1769" s="18">
        <f t="shared" si="446"/>
        <v>60.927071999999995</v>
      </c>
      <c r="M1769" s="18">
        <f t="shared" si="447"/>
        <v>60.927071999999995</v>
      </c>
      <c r="N1769" s="18">
        <f t="shared" si="448"/>
        <v>60.927071999999995</v>
      </c>
      <c r="O1769" s="18">
        <f t="shared" si="449"/>
        <v>60.927071999999995</v>
      </c>
      <c r="P1769" s="18">
        <f t="shared" si="450"/>
        <v>60.927071999999995</v>
      </c>
      <c r="Q1769" s="18"/>
      <c r="R1769" s="183"/>
    </row>
    <row r="1770" spans="1:18">
      <c r="A1770" s="297"/>
      <c r="B1770" s="297"/>
      <c r="C1770" s="297"/>
      <c r="D1770" s="297"/>
      <c r="E1770" s="297"/>
      <c r="F1770" s="17" t="s">
        <v>1190</v>
      </c>
      <c r="G1770" s="18">
        <f t="shared" si="441"/>
        <v>47.792975999999996</v>
      </c>
      <c r="H1770" s="18">
        <f t="shared" si="442"/>
        <v>49.842975999999993</v>
      </c>
      <c r="I1770" s="18">
        <f t="shared" si="443"/>
        <v>49.842975999999993</v>
      </c>
      <c r="J1770" s="18">
        <f t="shared" si="444"/>
        <v>78.330048000000005</v>
      </c>
      <c r="K1770" s="18">
        <f t="shared" si="445"/>
        <v>78.330048000000005</v>
      </c>
      <c r="L1770" s="18">
        <f t="shared" si="446"/>
        <v>78.330048000000005</v>
      </c>
      <c r="M1770" s="18">
        <f t="shared" si="447"/>
        <v>78.330048000000005</v>
      </c>
      <c r="N1770" s="18">
        <f t="shared" si="448"/>
        <v>78.330048000000005</v>
      </c>
      <c r="O1770" s="18">
        <f t="shared" si="449"/>
        <v>78.330048000000005</v>
      </c>
      <c r="P1770" s="18">
        <f t="shared" si="450"/>
        <v>78.330048000000005</v>
      </c>
      <c r="Q1770" s="18">
        <v>8.5299999999999994</v>
      </c>
      <c r="R1770" s="183"/>
    </row>
    <row r="1771" spans="1:18">
      <c r="A1771" s="297"/>
      <c r="B1771" s="297"/>
      <c r="C1771" s="297"/>
      <c r="D1771" s="297"/>
      <c r="E1771" s="297"/>
      <c r="F1771" s="17" t="s">
        <v>180</v>
      </c>
      <c r="G1771" s="18">
        <f t="shared" si="441"/>
        <v>17.402975999999999</v>
      </c>
      <c r="H1771" s="18">
        <f t="shared" si="442"/>
        <v>17.402975999999999</v>
      </c>
      <c r="I1771" s="18">
        <f t="shared" si="443"/>
        <v>17.402975999999999</v>
      </c>
      <c r="J1771" s="18">
        <f t="shared" si="444"/>
        <v>17.402975999999999</v>
      </c>
      <c r="K1771" s="18">
        <f t="shared" si="445"/>
        <v>17.402975999999999</v>
      </c>
      <c r="L1771" s="18">
        <f t="shared" si="446"/>
        <v>17.402975999999999</v>
      </c>
      <c r="M1771" s="18">
        <f t="shared" si="447"/>
        <v>17.402975999999999</v>
      </c>
      <c r="N1771" s="18">
        <f t="shared" si="448"/>
        <v>17.402975999999999</v>
      </c>
      <c r="O1771" s="18">
        <f t="shared" si="449"/>
        <v>17.402975999999999</v>
      </c>
      <c r="P1771" s="18">
        <f t="shared" si="450"/>
        <v>17.402975999999999</v>
      </c>
      <c r="Q1771" s="18"/>
      <c r="R1771" s="183"/>
    </row>
    <row r="1772" spans="1:18">
      <c r="A1772" s="297"/>
      <c r="B1772" s="297"/>
      <c r="C1772" s="297"/>
      <c r="D1772" s="297"/>
      <c r="E1772" s="297"/>
      <c r="F1772" s="17" t="s">
        <v>43</v>
      </c>
      <c r="G1772" s="18">
        <f t="shared" si="441"/>
        <v>30.389999999999997</v>
      </c>
      <c r="H1772" s="18">
        <f t="shared" si="442"/>
        <v>32.44</v>
      </c>
      <c r="I1772" s="18">
        <f t="shared" si="443"/>
        <v>32.44</v>
      </c>
      <c r="J1772" s="18">
        <f t="shared" si="444"/>
        <v>60.927071999999995</v>
      </c>
      <c r="K1772" s="18">
        <f t="shared" si="445"/>
        <v>60.927071999999995</v>
      </c>
      <c r="L1772" s="18">
        <f t="shared" si="446"/>
        <v>60.927071999999995</v>
      </c>
      <c r="M1772" s="18">
        <f t="shared" si="447"/>
        <v>60.927071999999995</v>
      </c>
      <c r="N1772" s="18">
        <f t="shared" si="448"/>
        <v>60.927071999999995</v>
      </c>
      <c r="O1772" s="18">
        <f t="shared" si="449"/>
        <v>60.927071999999995</v>
      </c>
      <c r="P1772" s="18">
        <f t="shared" si="450"/>
        <v>60.927071999999995</v>
      </c>
      <c r="Q1772" s="18"/>
      <c r="R1772" s="183"/>
    </row>
    <row r="1773" spans="1:18">
      <c r="A1773" s="297"/>
      <c r="B1773" s="297"/>
      <c r="C1773" s="297"/>
      <c r="D1773" s="297"/>
      <c r="E1773" s="297"/>
      <c r="F1773" s="17" t="s">
        <v>1191</v>
      </c>
      <c r="G1773" s="18">
        <f t="shared" si="441"/>
        <v>0</v>
      </c>
      <c r="H1773" s="18">
        <f t="shared" si="442"/>
        <v>0</v>
      </c>
      <c r="I1773" s="18">
        <f t="shared" si="443"/>
        <v>0</v>
      </c>
      <c r="J1773" s="18">
        <f t="shared" si="444"/>
        <v>0</v>
      </c>
      <c r="K1773" s="18">
        <f t="shared" si="445"/>
        <v>0</v>
      </c>
      <c r="L1773" s="18">
        <f t="shared" si="446"/>
        <v>0</v>
      </c>
      <c r="M1773" s="18">
        <f t="shared" si="447"/>
        <v>0</v>
      </c>
      <c r="N1773" s="18">
        <f t="shared" si="448"/>
        <v>0</v>
      </c>
      <c r="O1773" s="18">
        <f t="shared" si="449"/>
        <v>0</v>
      </c>
      <c r="P1773" s="18">
        <f t="shared" si="450"/>
        <v>0</v>
      </c>
      <c r="Q1773" s="18"/>
      <c r="R1773" s="183"/>
    </row>
    <row r="1774" spans="1:18">
      <c r="A1774" s="297"/>
      <c r="B1774" s="297"/>
      <c r="C1774" s="297"/>
      <c r="D1774" s="297"/>
      <c r="E1774" s="297"/>
      <c r="F1774" s="17" t="s">
        <v>61</v>
      </c>
      <c r="G1774" s="18">
        <f t="shared" si="441"/>
        <v>0</v>
      </c>
      <c r="H1774" s="18">
        <f t="shared" si="442"/>
        <v>0</v>
      </c>
      <c r="I1774" s="18">
        <f t="shared" si="443"/>
        <v>0</v>
      </c>
      <c r="J1774" s="18">
        <f t="shared" si="444"/>
        <v>0</v>
      </c>
      <c r="K1774" s="18">
        <f t="shared" si="445"/>
        <v>0</v>
      </c>
      <c r="L1774" s="18">
        <f t="shared" si="446"/>
        <v>0</v>
      </c>
      <c r="M1774" s="18">
        <f t="shared" si="447"/>
        <v>0</v>
      </c>
      <c r="N1774" s="18">
        <f t="shared" si="448"/>
        <v>0</v>
      </c>
      <c r="O1774" s="18">
        <f t="shared" si="449"/>
        <v>0</v>
      </c>
      <c r="P1774" s="18">
        <f t="shared" si="450"/>
        <v>0</v>
      </c>
      <c r="Q1774" s="18"/>
      <c r="R1774" s="183"/>
    </row>
    <row r="1775" spans="1:18" ht="25.5">
      <c r="A1775" s="297" t="s">
        <v>2450</v>
      </c>
      <c r="B1775" s="297"/>
      <c r="C1775" s="297"/>
      <c r="D1775" s="297"/>
      <c r="E1775" s="297"/>
      <c r="F1775" s="17" t="s">
        <v>1188</v>
      </c>
      <c r="G1775" s="18">
        <f t="shared" ref="G1775:G1785" si="451">G1235</f>
        <v>58.95000000000001</v>
      </c>
      <c r="H1775" s="18">
        <f t="shared" ref="H1775:H1785" si="452">H1235</f>
        <v>58.95000000000001</v>
      </c>
      <c r="I1775" s="18">
        <f t="shared" ref="I1775:I1785" si="453">I1235</f>
        <v>58.95000000000001</v>
      </c>
      <c r="J1775" s="18">
        <f t="shared" ref="J1775:J1785" si="454">J1235</f>
        <v>58.95000000000001</v>
      </c>
      <c r="K1775" s="18">
        <f t="shared" ref="K1775:K1785" si="455">K1235</f>
        <v>58.95000000000001</v>
      </c>
      <c r="L1775" s="18">
        <f t="shared" ref="L1775:L1785" si="456">L1235</f>
        <v>58.95000000000001</v>
      </c>
      <c r="M1775" s="18">
        <f t="shared" ref="M1775:M1785" si="457">M1235</f>
        <v>58.95000000000001</v>
      </c>
      <c r="N1775" s="18">
        <f t="shared" ref="N1775:N1785" si="458">N1235</f>
        <v>58.95000000000001</v>
      </c>
      <c r="O1775" s="18">
        <f t="shared" ref="O1775:O1785" si="459">O1235</f>
        <v>58.95000000000001</v>
      </c>
      <c r="P1775" s="18">
        <f t="shared" ref="P1775:P1785" si="460">P1235</f>
        <v>58.95000000000001</v>
      </c>
      <c r="Q1775" s="18">
        <v>6.47</v>
      </c>
      <c r="R1775" s="183"/>
    </row>
    <row r="1776" spans="1:18">
      <c r="A1776" s="297"/>
      <c r="B1776" s="297"/>
      <c r="C1776" s="297"/>
      <c r="D1776" s="297"/>
      <c r="E1776" s="297"/>
      <c r="F1776" s="17" t="s">
        <v>180</v>
      </c>
      <c r="G1776" s="18">
        <f t="shared" si="451"/>
        <v>0</v>
      </c>
      <c r="H1776" s="18">
        <f t="shared" si="452"/>
        <v>0</v>
      </c>
      <c r="I1776" s="18">
        <f t="shared" si="453"/>
        <v>0</v>
      </c>
      <c r="J1776" s="18">
        <f t="shared" si="454"/>
        <v>0</v>
      </c>
      <c r="K1776" s="18">
        <f t="shared" si="455"/>
        <v>0</v>
      </c>
      <c r="L1776" s="18">
        <f t="shared" si="456"/>
        <v>0</v>
      </c>
      <c r="M1776" s="18">
        <f t="shared" si="457"/>
        <v>0</v>
      </c>
      <c r="N1776" s="18">
        <f t="shared" si="458"/>
        <v>0</v>
      </c>
      <c r="O1776" s="18">
        <f t="shared" si="459"/>
        <v>0</v>
      </c>
      <c r="P1776" s="18">
        <f t="shared" si="460"/>
        <v>0</v>
      </c>
      <c r="Q1776" s="18"/>
      <c r="R1776" s="183"/>
    </row>
    <row r="1777" spans="1:18">
      <c r="A1777" s="297"/>
      <c r="B1777" s="297"/>
      <c r="C1777" s="297"/>
      <c r="D1777" s="297"/>
      <c r="E1777" s="297"/>
      <c r="F1777" s="17" t="s">
        <v>43</v>
      </c>
      <c r="G1777" s="18">
        <f t="shared" si="451"/>
        <v>58.95000000000001</v>
      </c>
      <c r="H1777" s="18">
        <f t="shared" si="452"/>
        <v>58.95000000000001</v>
      </c>
      <c r="I1777" s="18">
        <f t="shared" si="453"/>
        <v>58.95000000000001</v>
      </c>
      <c r="J1777" s="18">
        <f t="shared" si="454"/>
        <v>58.95000000000001</v>
      </c>
      <c r="K1777" s="18">
        <f t="shared" si="455"/>
        <v>58.95000000000001</v>
      </c>
      <c r="L1777" s="18">
        <f t="shared" si="456"/>
        <v>58.95000000000001</v>
      </c>
      <c r="M1777" s="18">
        <f t="shared" si="457"/>
        <v>58.95000000000001</v>
      </c>
      <c r="N1777" s="18">
        <f t="shared" si="458"/>
        <v>58.95000000000001</v>
      </c>
      <c r="O1777" s="18">
        <f t="shared" si="459"/>
        <v>58.95000000000001</v>
      </c>
      <c r="P1777" s="18">
        <f t="shared" si="460"/>
        <v>58.95000000000001</v>
      </c>
      <c r="Q1777" s="18"/>
      <c r="R1777" s="183"/>
    </row>
    <row r="1778" spans="1:18" ht="25.5">
      <c r="A1778" s="297"/>
      <c r="B1778" s="297"/>
      <c r="C1778" s="297"/>
      <c r="D1778" s="297"/>
      <c r="E1778" s="297"/>
      <c r="F1778" s="17" t="s">
        <v>1189</v>
      </c>
      <c r="G1778" s="18">
        <f t="shared" si="451"/>
        <v>58.95000000000001</v>
      </c>
      <c r="H1778" s="18">
        <f t="shared" si="452"/>
        <v>58.95000000000001</v>
      </c>
      <c r="I1778" s="18">
        <f t="shared" si="453"/>
        <v>58.95000000000001</v>
      </c>
      <c r="J1778" s="18">
        <f t="shared" si="454"/>
        <v>63.300000000000011</v>
      </c>
      <c r="K1778" s="18">
        <f t="shared" si="455"/>
        <v>63.300000000000011</v>
      </c>
      <c r="L1778" s="18">
        <f t="shared" si="456"/>
        <v>63.300000000000011</v>
      </c>
      <c r="M1778" s="18">
        <f t="shared" si="457"/>
        <v>63.300000000000011</v>
      </c>
      <c r="N1778" s="18">
        <f t="shared" si="458"/>
        <v>63.300000000000011</v>
      </c>
      <c r="O1778" s="18">
        <f t="shared" si="459"/>
        <v>63.300000000000011</v>
      </c>
      <c r="P1778" s="18">
        <f t="shared" si="460"/>
        <v>63.300000000000011</v>
      </c>
      <c r="Q1778" s="18">
        <v>6.83</v>
      </c>
      <c r="R1778" s="183"/>
    </row>
    <row r="1779" spans="1:18">
      <c r="A1779" s="297"/>
      <c r="B1779" s="297"/>
      <c r="C1779" s="297"/>
      <c r="D1779" s="297"/>
      <c r="E1779" s="297"/>
      <c r="F1779" s="17" t="s">
        <v>180</v>
      </c>
      <c r="G1779" s="18">
        <f t="shared" si="451"/>
        <v>0</v>
      </c>
      <c r="H1779" s="18">
        <f t="shared" si="452"/>
        <v>0</v>
      </c>
      <c r="I1779" s="18">
        <f t="shared" si="453"/>
        <v>0</v>
      </c>
      <c r="J1779" s="18">
        <f t="shared" si="454"/>
        <v>0</v>
      </c>
      <c r="K1779" s="18">
        <f t="shared" si="455"/>
        <v>0</v>
      </c>
      <c r="L1779" s="18">
        <f t="shared" si="456"/>
        <v>0</v>
      </c>
      <c r="M1779" s="18">
        <f t="shared" si="457"/>
        <v>0</v>
      </c>
      <c r="N1779" s="18">
        <f t="shared" si="458"/>
        <v>0</v>
      </c>
      <c r="O1779" s="18">
        <f t="shared" si="459"/>
        <v>0</v>
      </c>
      <c r="P1779" s="18">
        <f t="shared" si="460"/>
        <v>0</v>
      </c>
      <c r="Q1779" s="18"/>
      <c r="R1779" s="183"/>
    </row>
    <row r="1780" spans="1:18">
      <c r="A1780" s="297"/>
      <c r="B1780" s="297"/>
      <c r="C1780" s="297"/>
      <c r="D1780" s="297"/>
      <c r="E1780" s="297"/>
      <c r="F1780" s="17" t="s">
        <v>43</v>
      </c>
      <c r="G1780" s="18">
        <f t="shared" si="451"/>
        <v>58.95000000000001</v>
      </c>
      <c r="H1780" s="18">
        <f t="shared" si="452"/>
        <v>58.95000000000001</v>
      </c>
      <c r="I1780" s="18">
        <f t="shared" si="453"/>
        <v>58.95000000000001</v>
      </c>
      <c r="J1780" s="18">
        <f t="shared" si="454"/>
        <v>63.300000000000011</v>
      </c>
      <c r="K1780" s="18">
        <f t="shared" si="455"/>
        <v>63.300000000000011</v>
      </c>
      <c r="L1780" s="18">
        <f t="shared" si="456"/>
        <v>63.300000000000011</v>
      </c>
      <c r="M1780" s="18">
        <f t="shared" si="457"/>
        <v>63.300000000000011</v>
      </c>
      <c r="N1780" s="18">
        <f t="shared" si="458"/>
        <v>63.300000000000011</v>
      </c>
      <c r="O1780" s="18">
        <f t="shared" si="459"/>
        <v>63.300000000000011</v>
      </c>
      <c r="P1780" s="18">
        <f t="shared" si="460"/>
        <v>63.300000000000011</v>
      </c>
      <c r="Q1780" s="18"/>
      <c r="R1780" s="183"/>
    </row>
    <row r="1781" spans="1:18">
      <c r="A1781" s="297"/>
      <c r="B1781" s="297"/>
      <c r="C1781" s="297"/>
      <c r="D1781" s="297"/>
      <c r="E1781" s="297"/>
      <c r="F1781" s="17" t="s">
        <v>1190</v>
      </c>
      <c r="G1781" s="18">
        <f t="shared" si="451"/>
        <v>58.95000000000001</v>
      </c>
      <c r="H1781" s="18">
        <f t="shared" si="452"/>
        <v>58.95000000000001</v>
      </c>
      <c r="I1781" s="18">
        <f t="shared" si="453"/>
        <v>58.95000000000001</v>
      </c>
      <c r="J1781" s="18">
        <f t="shared" si="454"/>
        <v>63.300000000000011</v>
      </c>
      <c r="K1781" s="18">
        <f t="shared" si="455"/>
        <v>63.300000000000011</v>
      </c>
      <c r="L1781" s="18">
        <f t="shared" si="456"/>
        <v>63.300000000000011</v>
      </c>
      <c r="M1781" s="18">
        <f t="shared" si="457"/>
        <v>64.740000000000009</v>
      </c>
      <c r="N1781" s="18">
        <f t="shared" si="458"/>
        <v>64.740000000000009</v>
      </c>
      <c r="O1781" s="18">
        <f t="shared" si="459"/>
        <v>64.740000000000009</v>
      </c>
      <c r="P1781" s="18">
        <f t="shared" si="460"/>
        <v>64.740000000000009</v>
      </c>
      <c r="Q1781" s="18">
        <v>6.68</v>
      </c>
      <c r="R1781" s="183"/>
    </row>
    <row r="1782" spans="1:18">
      <c r="A1782" s="297"/>
      <c r="B1782" s="297"/>
      <c r="C1782" s="297"/>
      <c r="D1782" s="297"/>
      <c r="E1782" s="297"/>
      <c r="F1782" s="17" t="s">
        <v>180</v>
      </c>
      <c r="G1782" s="18">
        <f t="shared" si="451"/>
        <v>0</v>
      </c>
      <c r="H1782" s="18">
        <f t="shared" si="452"/>
        <v>0</v>
      </c>
      <c r="I1782" s="18">
        <f t="shared" si="453"/>
        <v>0</v>
      </c>
      <c r="J1782" s="18">
        <f t="shared" si="454"/>
        <v>0</v>
      </c>
      <c r="K1782" s="18">
        <f t="shared" si="455"/>
        <v>0</v>
      </c>
      <c r="L1782" s="18">
        <f t="shared" si="456"/>
        <v>0</v>
      </c>
      <c r="M1782" s="18">
        <f t="shared" si="457"/>
        <v>0</v>
      </c>
      <c r="N1782" s="18">
        <f t="shared" si="458"/>
        <v>0</v>
      </c>
      <c r="O1782" s="18">
        <f t="shared" si="459"/>
        <v>0</v>
      </c>
      <c r="P1782" s="18">
        <f t="shared" si="460"/>
        <v>0</v>
      </c>
      <c r="Q1782" s="18"/>
      <c r="R1782" s="183"/>
    </row>
    <row r="1783" spans="1:18">
      <c r="A1783" s="297"/>
      <c r="B1783" s="297"/>
      <c r="C1783" s="297"/>
      <c r="D1783" s="297"/>
      <c r="E1783" s="297"/>
      <c r="F1783" s="17" t="s">
        <v>43</v>
      </c>
      <c r="G1783" s="18">
        <f t="shared" si="451"/>
        <v>58.95000000000001</v>
      </c>
      <c r="H1783" s="18">
        <f t="shared" si="452"/>
        <v>58.95000000000001</v>
      </c>
      <c r="I1783" s="18">
        <f t="shared" si="453"/>
        <v>58.95000000000001</v>
      </c>
      <c r="J1783" s="18">
        <f t="shared" si="454"/>
        <v>63.300000000000011</v>
      </c>
      <c r="K1783" s="18">
        <f t="shared" si="455"/>
        <v>63.300000000000011</v>
      </c>
      <c r="L1783" s="18">
        <f t="shared" si="456"/>
        <v>63.300000000000011</v>
      </c>
      <c r="M1783" s="18">
        <f t="shared" si="457"/>
        <v>64.740000000000009</v>
      </c>
      <c r="N1783" s="18">
        <f t="shared" si="458"/>
        <v>64.740000000000009</v>
      </c>
      <c r="O1783" s="18">
        <f t="shared" si="459"/>
        <v>64.740000000000009</v>
      </c>
      <c r="P1783" s="18">
        <f t="shared" si="460"/>
        <v>64.740000000000009</v>
      </c>
      <c r="Q1783" s="18"/>
      <c r="R1783" s="183"/>
    </row>
    <row r="1784" spans="1:18">
      <c r="A1784" s="297"/>
      <c r="B1784" s="297"/>
      <c r="C1784" s="297"/>
      <c r="D1784" s="297"/>
      <c r="E1784" s="297"/>
      <c r="F1784" s="17" t="s">
        <v>1191</v>
      </c>
      <c r="G1784" s="18">
        <f t="shared" si="451"/>
        <v>0</v>
      </c>
      <c r="H1784" s="18">
        <f t="shared" si="452"/>
        <v>0</v>
      </c>
      <c r="I1784" s="18">
        <f t="shared" si="453"/>
        <v>0</v>
      </c>
      <c r="J1784" s="18">
        <f t="shared" si="454"/>
        <v>0</v>
      </c>
      <c r="K1784" s="18">
        <f t="shared" si="455"/>
        <v>0</v>
      </c>
      <c r="L1784" s="18">
        <f t="shared" si="456"/>
        <v>0</v>
      </c>
      <c r="M1784" s="18">
        <f t="shared" si="457"/>
        <v>0</v>
      </c>
      <c r="N1784" s="18">
        <f t="shared" si="458"/>
        <v>0</v>
      </c>
      <c r="O1784" s="18">
        <f t="shared" si="459"/>
        <v>0</v>
      </c>
      <c r="P1784" s="18">
        <f t="shared" si="460"/>
        <v>0</v>
      </c>
      <c r="Q1784" s="18"/>
      <c r="R1784" s="183"/>
    </row>
    <row r="1785" spans="1:18">
      <c r="A1785" s="297"/>
      <c r="B1785" s="297"/>
      <c r="C1785" s="297"/>
      <c r="D1785" s="297"/>
      <c r="E1785" s="297"/>
      <c r="F1785" s="17" t="s">
        <v>61</v>
      </c>
      <c r="G1785" s="18">
        <f t="shared" si="451"/>
        <v>0</v>
      </c>
      <c r="H1785" s="18">
        <f t="shared" si="452"/>
        <v>0</v>
      </c>
      <c r="I1785" s="18">
        <f t="shared" si="453"/>
        <v>0</v>
      </c>
      <c r="J1785" s="18">
        <f t="shared" si="454"/>
        <v>0</v>
      </c>
      <c r="K1785" s="18">
        <f t="shared" si="455"/>
        <v>0</v>
      </c>
      <c r="L1785" s="18">
        <f t="shared" si="456"/>
        <v>0</v>
      </c>
      <c r="M1785" s="18">
        <f t="shared" si="457"/>
        <v>0</v>
      </c>
      <c r="N1785" s="18">
        <f t="shared" si="458"/>
        <v>0</v>
      </c>
      <c r="O1785" s="18">
        <f t="shared" si="459"/>
        <v>0</v>
      </c>
      <c r="P1785" s="18">
        <f t="shared" si="460"/>
        <v>0</v>
      </c>
      <c r="Q1785" s="18"/>
      <c r="R1785" s="183"/>
    </row>
    <row r="1786" spans="1:18" ht="25.5">
      <c r="A1786" s="297" t="s">
        <v>2451</v>
      </c>
      <c r="B1786" s="297"/>
      <c r="C1786" s="297"/>
      <c r="D1786" s="297"/>
      <c r="E1786" s="297"/>
      <c r="F1786" s="17" t="s">
        <v>1188</v>
      </c>
      <c r="G1786" s="18">
        <f t="shared" ref="G1786:G1796" si="461">G1359</f>
        <v>0</v>
      </c>
      <c r="H1786" s="18">
        <f t="shared" ref="H1786:H1796" si="462">H1359</f>
        <v>0</v>
      </c>
      <c r="I1786" s="18">
        <f t="shared" ref="I1786:I1796" si="463">I1359</f>
        <v>0</v>
      </c>
      <c r="J1786" s="18">
        <f t="shared" ref="J1786:J1796" si="464">J1359</f>
        <v>0</v>
      </c>
      <c r="K1786" s="18">
        <f t="shared" ref="K1786:K1796" si="465">K1359</f>
        <v>0</v>
      </c>
      <c r="L1786" s="18">
        <f t="shared" ref="L1786:L1796" si="466">L1359</f>
        <v>0</v>
      </c>
      <c r="M1786" s="18">
        <f t="shared" ref="M1786:M1796" si="467">M1359</f>
        <v>0</v>
      </c>
      <c r="N1786" s="18">
        <f t="shared" ref="N1786:N1796" si="468">N1359</f>
        <v>0</v>
      </c>
      <c r="O1786" s="18">
        <f t="shared" ref="O1786:O1796" si="469">O1359</f>
        <v>0</v>
      </c>
      <c r="P1786" s="18">
        <f t="shared" ref="P1786:P1796" si="470">P1359</f>
        <v>0</v>
      </c>
      <c r="Q1786" s="18">
        <v>0</v>
      </c>
      <c r="R1786" s="183"/>
    </row>
    <row r="1787" spans="1:18">
      <c r="A1787" s="297"/>
      <c r="B1787" s="297"/>
      <c r="C1787" s="297"/>
      <c r="D1787" s="297"/>
      <c r="E1787" s="297"/>
      <c r="F1787" s="17" t="s">
        <v>180</v>
      </c>
      <c r="G1787" s="18">
        <f t="shared" si="461"/>
        <v>0</v>
      </c>
      <c r="H1787" s="18">
        <f t="shared" si="462"/>
        <v>0</v>
      </c>
      <c r="I1787" s="18">
        <f t="shared" si="463"/>
        <v>0</v>
      </c>
      <c r="J1787" s="18">
        <f t="shared" si="464"/>
        <v>0</v>
      </c>
      <c r="K1787" s="18">
        <f t="shared" si="465"/>
        <v>0</v>
      </c>
      <c r="L1787" s="18">
        <f t="shared" si="466"/>
        <v>0</v>
      </c>
      <c r="M1787" s="18">
        <f t="shared" si="467"/>
        <v>0</v>
      </c>
      <c r="N1787" s="18">
        <f t="shared" si="468"/>
        <v>0</v>
      </c>
      <c r="O1787" s="18">
        <f t="shared" si="469"/>
        <v>0</v>
      </c>
      <c r="P1787" s="18">
        <f t="shared" si="470"/>
        <v>0</v>
      </c>
      <c r="Q1787" s="18"/>
      <c r="R1787" s="183"/>
    </row>
    <row r="1788" spans="1:18">
      <c r="A1788" s="297"/>
      <c r="B1788" s="297"/>
      <c r="C1788" s="297"/>
      <c r="D1788" s="297"/>
      <c r="E1788" s="297"/>
      <c r="F1788" s="17" t="s">
        <v>43</v>
      </c>
      <c r="G1788" s="18">
        <f t="shared" si="461"/>
        <v>0</v>
      </c>
      <c r="H1788" s="18">
        <f t="shared" si="462"/>
        <v>0</v>
      </c>
      <c r="I1788" s="18">
        <f t="shared" si="463"/>
        <v>0</v>
      </c>
      <c r="J1788" s="18">
        <f t="shared" si="464"/>
        <v>0</v>
      </c>
      <c r="K1788" s="18">
        <f t="shared" si="465"/>
        <v>0</v>
      </c>
      <c r="L1788" s="18">
        <f t="shared" si="466"/>
        <v>0</v>
      </c>
      <c r="M1788" s="18">
        <f t="shared" si="467"/>
        <v>0</v>
      </c>
      <c r="N1788" s="18">
        <f t="shared" si="468"/>
        <v>0</v>
      </c>
      <c r="O1788" s="18">
        <f t="shared" si="469"/>
        <v>0</v>
      </c>
      <c r="P1788" s="18">
        <f t="shared" si="470"/>
        <v>0</v>
      </c>
      <c r="Q1788" s="18"/>
      <c r="R1788" s="183"/>
    </row>
    <row r="1789" spans="1:18" ht="25.5">
      <c r="A1789" s="297"/>
      <c r="B1789" s="297"/>
      <c r="C1789" s="297"/>
      <c r="D1789" s="297"/>
      <c r="E1789" s="297"/>
      <c r="F1789" s="17" t="s">
        <v>1189</v>
      </c>
      <c r="G1789" s="18">
        <f t="shared" si="461"/>
        <v>0</v>
      </c>
      <c r="H1789" s="18">
        <f t="shared" si="462"/>
        <v>0</v>
      </c>
      <c r="I1789" s="18">
        <f t="shared" si="463"/>
        <v>0</v>
      </c>
      <c r="J1789" s="18">
        <f t="shared" si="464"/>
        <v>2.7</v>
      </c>
      <c r="K1789" s="18">
        <f t="shared" si="465"/>
        <v>28.000399999999999</v>
      </c>
      <c r="L1789" s="18">
        <f t="shared" si="466"/>
        <v>28.000399999999999</v>
      </c>
      <c r="M1789" s="18">
        <f t="shared" si="467"/>
        <v>28.000399999999999</v>
      </c>
      <c r="N1789" s="18">
        <f t="shared" si="468"/>
        <v>28.000399999999999</v>
      </c>
      <c r="O1789" s="18">
        <f t="shared" si="469"/>
        <v>28.000399999999999</v>
      </c>
      <c r="P1789" s="18">
        <f t="shared" si="470"/>
        <v>28.000399999999999</v>
      </c>
      <c r="Q1789" s="18">
        <v>28.7</v>
      </c>
      <c r="R1789" s="183"/>
    </row>
    <row r="1790" spans="1:18">
      <c r="A1790" s="297"/>
      <c r="B1790" s="297"/>
      <c r="C1790" s="297"/>
      <c r="D1790" s="297"/>
      <c r="E1790" s="297"/>
      <c r="F1790" s="17" t="s">
        <v>180</v>
      </c>
      <c r="G1790" s="18">
        <f t="shared" si="461"/>
        <v>0</v>
      </c>
      <c r="H1790" s="18">
        <f t="shared" si="462"/>
        <v>0</v>
      </c>
      <c r="I1790" s="18">
        <f t="shared" si="463"/>
        <v>0</v>
      </c>
      <c r="J1790" s="18">
        <f t="shared" si="464"/>
        <v>0</v>
      </c>
      <c r="K1790" s="18">
        <f t="shared" si="465"/>
        <v>0</v>
      </c>
      <c r="L1790" s="18">
        <f t="shared" si="466"/>
        <v>0</v>
      </c>
      <c r="M1790" s="18">
        <f t="shared" si="467"/>
        <v>0</v>
      </c>
      <c r="N1790" s="18">
        <f t="shared" si="468"/>
        <v>0</v>
      </c>
      <c r="O1790" s="18">
        <f t="shared" si="469"/>
        <v>0</v>
      </c>
      <c r="P1790" s="18">
        <f t="shared" si="470"/>
        <v>0</v>
      </c>
      <c r="Q1790" s="18"/>
      <c r="R1790" s="183"/>
    </row>
    <row r="1791" spans="1:18">
      <c r="A1791" s="297"/>
      <c r="B1791" s="297"/>
      <c r="C1791" s="297"/>
      <c r="D1791" s="297"/>
      <c r="E1791" s="297"/>
      <c r="F1791" s="17" t="s">
        <v>43</v>
      </c>
      <c r="G1791" s="18">
        <f t="shared" si="461"/>
        <v>0</v>
      </c>
      <c r="H1791" s="18">
        <f t="shared" si="462"/>
        <v>0</v>
      </c>
      <c r="I1791" s="18">
        <f t="shared" si="463"/>
        <v>0</v>
      </c>
      <c r="J1791" s="18">
        <f t="shared" si="464"/>
        <v>2.7</v>
      </c>
      <c r="K1791" s="18">
        <f t="shared" si="465"/>
        <v>28.000399999999999</v>
      </c>
      <c r="L1791" s="18">
        <f t="shared" si="466"/>
        <v>28.000399999999999</v>
      </c>
      <c r="M1791" s="18">
        <f t="shared" si="467"/>
        <v>28.000399999999999</v>
      </c>
      <c r="N1791" s="18">
        <f t="shared" si="468"/>
        <v>28.000399999999999</v>
      </c>
      <c r="O1791" s="18">
        <f t="shared" si="469"/>
        <v>28.000399999999999</v>
      </c>
      <c r="P1791" s="18">
        <f t="shared" si="470"/>
        <v>28.000399999999999</v>
      </c>
      <c r="Q1791" s="18"/>
      <c r="R1791" s="183"/>
    </row>
    <row r="1792" spans="1:18">
      <c r="A1792" s="297"/>
      <c r="B1792" s="297"/>
      <c r="C1792" s="297"/>
      <c r="D1792" s="297"/>
      <c r="E1792" s="297"/>
      <c r="F1792" s="17" t="s">
        <v>1190</v>
      </c>
      <c r="G1792" s="18">
        <f t="shared" si="461"/>
        <v>0</v>
      </c>
      <c r="H1792" s="18">
        <f t="shared" si="462"/>
        <v>0</v>
      </c>
      <c r="I1792" s="18">
        <f t="shared" si="463"/>
        <v>0</v>
      </c>
      <c r="J1792" s="18">
        <f t="shared" si="464"/>
        <v>2.7</v>
      </c>
      <c r="K1792" s="18">
        <f t="shared" si="465"/>
        <v>28.000399999999999</v>
      </c>
      <c r="L1792" s="18">
        <f t="shared" si="466"/>
        <v>28.000399999999999</v>
      </c>
      <c r="M1792" s="18">
        <f t="shared" si="467"/>
        <v>28.000399999999999</v>
      </c>
      <c r="N1792" s="18">
        <f t="shared" si="468"/>
        <v>42.709399999999988</v>
      </c>
      <c r="O1792" s="18">
        <f t="shared" si="469"/>
        <v>42.709399999999988</v>
      </c>
      <c r="P1792" s="18">
        <f t="shared" si="470"/>
        <v>42.709399999999988</v>
      </c>
      <c r="Q1792" s="18">
        <v>19.73</v>
      </c>
      <c r="R1792" s="183"/>
    </row>
    <row r="1793" spans="1:18">
      <c r="A1793" s="297"/>
      <c r="B1793" s="297"/>
      <c r="C1793" s="297"/>
      <c r="D1793" s="297"/>
      <c r="E1793" s="297"/>
      <c r="F1793" s="17" t="s">
        <v>180</v>
      </c>
      <c r="G1793" s="18">
        <f t="shared" si="461"/>
        <v>0</v>
      </c>
      <c r="H1793" s="18">
        <f t="shared" si="462"/>
        <v>0</v>
      </c>
      <c r="I1793" s="18">
        <f t="shared" si="463"/>
        <v>0</v>
      </c>
      <c r="J1793" s="18">
        <f t="shared" si="464"/>
        <v>0</v>
      </c>
      <c r="K1793" s="18">
        <f t="shared" si="465"/>
        <v>0</v>
      </c>
      <c r="L1793" s="18">
        <f t="shared" si="466"/>
        <v>0</v>
      </c>
      <c r="M1793" s="18">
        <f t="shared" si="467"/>
        <v>0</v>
      </c>
      <c r="N1793" s="18">
        <f t="shared" si="468"/>
        <v>0</v>
      </c>
      <c r="O1793" s="18">
        <f t="shared" si="469"/>
        <v>0</v>
      </c>
      <c r="P1793" s="18">
        <f t="shared" si="470"/>
        <v>0</v>
      </c>
      <c r="Q1793" s="18"/>
      <c r="R1793" s="183"/>
    </row>
    <row r="1794" spans="1:18">
      <c r="A1794" s="297"/>
      <c r="B1794" s="297"/>
      <c r="C1794" s="297"/>
      <c r="D1794" s="297"/>
      <c r="E1794" s="297"/>
      <c r="F1794" s="17" t="s">
        <v>43</v>
      </c>
      <c r="G1794" s="18">
        <f t="shared" si="461"/>
        <v>0</v>
      </c>
      <c r="H1794" s="18">
        <f t="shared" si="462"/>
        <v>0</v>
      </c>
      <c r="I1794" s="18">
        <f t="shared" si="463"/>
        <v>0</v>
      </c>
      <c r="J1794" s="18">
        <f t="shared" si="464"/>
        <v>2.7</v>
      </c>
      <c r="K1794" s="18">
        <f t="shared" si="465"/>
        <v>28.000399999999999</v>
      </c>
      <c r="L1794" s="18">
        <f t="shared" si="466"/>
        <v>28.000399999999999</v>
      </c>
      <c r="M1794" s="18">
        <f t="shared" si="467"/>
        <v>28.000399999999999</v>
      </c>
      <c r="N1794" s="18">
        <f t="shared" si="468"/>
        <v>40.709399999999995</v>
      </c>
      <c r="O1794" s="18">
        <f t="shared" si="469"/>
        <v>40.709399999999995</v>
      </c>
      <c r="P1794" s="18">
        <f t="shared" si="470"/>
        <v>40.709399999999995</v>
      </c>
      <c r="Q1794" s="18"/>
      <c r="R1794" s="183"/>
    </row>
    <row r="1795" spans="1:18">
      <c r="A1795" s="297"/>
      <c r="B1795" s="297"/>
      <c r="C1795" s="297"/>
      <c r="D1795" s="297"/>
      <c r="E1795" s="297"/>
      <c r="F1795" s="17" t="s">
        <v>1191</v>
      </c>
      <c r="G1795" s="18">
        <f t="shared" si="461"/>
        <v>0</v>
      </c>
      <c r="H1795" s="18">
        <f t="shared" si="462"/>
        <v>0</v>
      </c>
      <c r="I1795" s="18">
        <f t="shared" si="463"/>
        <v>0</v>
      </c>
      <c r="J1795" s="18">
        <f t="shared" si="464"/>
        <v>0</v>
      </c>
      <c r="K1795" s="18">
        <f t="shared" si="465"/>
        <v>0</v>
      </c>
      <c r="L1795" s="18">
        <f t="shared" si="466"/>
        <v>0</v>
      </c>
      <c r="M1795" s="18">
        <f t="shared" si="467"/>
        <v>0</v>
      </c>
      <c r="N1795" s="18">
        <f t="shared" si="468"/>
        <v>2</v>
      </c>
      <c r="O1795" s="18">
        <f t="shared" si="469"/>
        <v>2</v>
      </c>
      <c r="P1795" s="18">
        <f t="shared" si="470"/>
        <v>2</v>
      </c>
      <c r="Q1795" s="18"/>
      <c r="R1795" s="183"/>
    </row>
    <row r="1796" spans="1:18">
      <c r="A1796" s="297"/>
      <c r="B1796" s="297"/>
      <c r="C1796" s="297"/>
      <c r="D1796" s="297"/>
      <c r="E1796" s="297"/>
      <c r="F1796" s="17" t="s">
        <v>61</v>
      </c>
      <c r="G1796" s="18">
        <f t="shared" si="461"/>
        <v>0</v>
      </c>
      <c r="H1796" s="18">
        <f t="shared" si="462"/>
        <v>0</v>
      </c>
      <c r="I1796" s="18">
        <f t="shared" si="463"/>
        <v>0</v>
      </c>
      <c r="J1796" s="18">
        <f t="shared" si="464"/>
        <v>0</v>
      </c>
      <c r="K1796" s="18">
        <f t="shared" si="465"/>
        <v>0</v>
      </c>
      <c r="L1796" s="18">
        <f t="shared" si="466"/>
        <v>0</v>
      </c>
      <c r="M1796" s="18">
        <f t="shared" si="467"/>
        <v>0</v>
      </c>
      <c r="N1796" s="18">
        <f t="shared" si="468"/>
        <v>0</v>
      </c>
      <c r="O1796" s="18">
        <f t="shared" si="469"/>
        <v>0</v>
      </c>
      <c r="P1796" s="18">
        <f t="shared" si="470"/>
        <v>0</v>
      </c>
      <c r="Q1796" s="18"/>
      <c r="R1796" s="183"/>
    </row>
    <row r="1797" spans="1:18">
      <c r="A1797" s="320" t="s">
        <v>2452</v>
      </c>
      <c r="B1797" s="320"/>
      <c r="C1797" s="320"/>
      <c r="D1797" s="320"/>
      <c r="E1797" s="320"/>
      <c r="F1797" s="320"/>
      <c r="G1797" s="321"/>
      <c r="H1797" s="321"/>
      <c r="I1797" s="321"/>
      <c r="J1797" s="321"/>
      <c r="K1797" s="321"/>
      <c r="L1797" s="321"/>
      <c r="M1797" s="321"/>
      <c r="N1797" s="321"/>
      <c r="O1797" s="321"/>
      <c r="P1797" s="321"/>
      <c r="Q1797" s="320"/>
      <c r="R1797" s="320"/>
    </row>
    <row r="1798" spans="1:18">
      <c r="A1798" s="320"/>
      <c r="B1798" s="320"/>
      <c r="C1798" s="320"/>
      <c r="D1798" s="320"/>
      <c r="E1798" s="320"/>
      <c r="F1798" s="320"/>
      <c r="G1798" s="321"/>
      <c r="H1798" s="321"/>
      <c r="I1798" s="321"/>
      <c r="J1798" s="321"/>
      <c r="K1798" s="321"/>
      <c r="L1798" s="321"/>
      <c r="M1798" s="321"/>
      <c r="N1798" s="321"/>
      <c r="O1798" s="321"/>
      <c r="P1798" s="321"/>
      <c r="Q1798" s="320"/>
      <c r="R1798" s="320"/>
    </row>
    <row r="1799" spans="1:18">
      <c r="A1799" s="188"/>
      <c r="B1799" s="188"/>
      <c r="C1799" s="188"/>
      <c r="D1799" s="188"/>
      <c r="E1799" s="188"/>
      <c r="F1799" s="188"/>
      <c r="G1799" s="248"/>
      <c r="H1799" s="248"/>
      <c r="I1799" s="248"/>
      <c r="J1799" s="248"/>
      <c r="K1799" s="248"/>
      <c r="L1799" s="248"/>
      <c r="M1799" s="248"/>
      <c r="N1799" s="248"/>
      <c r="O1799" s="248"/>
      <c r="P1799" s="248"/>
      <c r="Q1799" s="188"/>
      <c r="R1799" s="188"/>
    </row>
    <row r="1800" spans="1:18">
      <c r="A1800" s="188"/>
      <c r="B1800" s="188"/>
      <c r="C1800" s="188"/>
      <c r="D1800" s="188"/>
      <c r="E1800" s="188"/>
      <c r="F1800" s="188"/>
      <c r="G1800" s="248"/>
      <c r="H1800" s="248"/>
      <c r="I1800" s="248"/>
      <c r="J1800" s="248"/>
      <c r="K1800" s="248"/>
      <c r="L1800" s="248"/>
      <c r="M1800" s="248"/>
      <c r="N1800" s="248"/>
      <c r="O1800" s="248"/>
      <c r="P1800" s="248"/>
      <c r="Q1800" s="188"/>
      <c r="R1800" s="188"/>
    </row>
    <row r="1801" spans="1:18">
      <c r="A1801" s="188"/>
      <c r="B1801" s="188"/>
      <c r="C1801" s="188"/>
      <c r="D1801" s="188"/>
      <c r="E1801" s="188"/>
      <c r="F1801" s="188"/>
      <c r="G1801" s="248"/>
      <c r="H1801" s="248"/>
      <c r="I1801" s="248"/>
      <c r="J1801" s="248"/>
      <c r="K1801" s="248"/>
      <c r="L1801" s="248"/>
      <c r="M1801" s="248"/>
      <c r="N1801" s="248"/>
      <c r="O1801" s="248"/>
      <c r="P1801" s="248"/>
      <c r="Q1801" s="188"/>
      <c r="R1801" s="188"/>
    </row>
    <row r="1802" spans="1:18">
      <c r="A1802" s="188"/>
      <c r="B1802" s="188"/>
      <c r="C1802" s="188"/>
      <c r="D1802" s="188"/>
      <c r="E1802" s="188"/>
      <c r="F1802" s="188"/>
      <c r="G1802" s="248"/>
      <c r="H1802" s="248"/>
      <c r="I1802" s="248"/>
      <c r="J1802" s="248"/>
      <c r="K1802" s="248"/>
      <c r="L1802" s="248"/>
      <c r="M1802" s="248"/>
      <c r="N1802" s="248"/>
      <c r="O1802" s="248"/>
      <c r="P1802" s="248"/>
      <c r="Q1802" s="188"/>
      <c r="R1802" s="188"/>
    </row>
    <row r="1803" spans="1:18">
      <c r="A1803" s="188"/>
      <c r="B1803" s="188"/>
      <c r="C1803" s="188"/>
      <c r="D1803" s="188"/>
      <c r="E1803" s="188"/>
      <c r="F1803" s="188"/>
      <c r="G1803" s="248"/>
      <c r="H1803" s="248"/>
      <c r="I1803" s="248"/>
      <c r="J1803" s="248"/>
      <c r="K1803" s="248"/>
      <c r="L1803" s="248"/>
      <c r="M1803" s="248"/>
      <c r="N1803" s="248"/>
      <c r="O1803" s="248"/>
      <c r="P1803" s="248"/>
      <c r="Q1803" s="188"/>
      <c r="R1803" s="188"/>
    </row>
    <row r="1804" spans="1:18">
      <c r="B1804" s="288"/>
    </row>
    <row r="1805" spans="1:18" s="4" customFormat="1" ht="22.5">
      <c r="A1805" s="3" t="s">
        <v>2453</v>
      </c>
      <c r="B1805" s="3"/>
      <c r="C1805" s="3"/>
      <c r="D1805" s="3"/>
      <c r="E1805" s="3"/>
      <c r="F1805" s="3"/>
      <c r="G1805" s="289"/>
      <c r="H1805" s="322"/>
      <c r="I1805" s="322"/>
      <c r="J1805" s="322"/>
      <c r="K1805" s="322"/>
      <c r="Q1805" s="8"/>
    </row>
    <row r="1806" spans="1:18" s="4" customFormat="1" ht="22.5">
      <c r="A1806" s="3" t="s">
        <v>2454</v>
      </c>
      <c r="B1806" s="3"/>
      <c r="C1806" s="3"/>
      <c r="D1806" s="3"/>
      <c r="E1806" s="3"/>
      <c r="F1806" s="3"/>
      <c r="G1806" s="289"/>
      <c r="H1806" s="290" t="s">
        <v>2455</v>
      </c>
      <c r="I1806" s="290"/>
      <c r="J1806" s="290"/>
      <c r="K1806" s="290"/>
      <c r="Q1806" s="8"/>
    </row>
    <row r="1807" spans="1:18" ht="22.5">
      <c r="A1807" s="13"/>
      <c r="B1807" s="13"/>
      <c r="C1807" s="13"/>
      <c r="D1807" s="13"/>
      <c r="E1807" s="13"/>
      <c r="F1807" s="13"/>
      <c r="G1807" s="248"/>
      <c r="H1807" s="248"/>
      <c r="I1807" s="248"/>
      <c r="J1807" s="248"/>
      <c r="K1807" s="248"/>
    </row>
    <row r="1808" spans="1:18" ht="22.5">
      <c r="A1808" s="13"/>
      <c r="B1808" s="13"/>
      <c r="C1808" s="13"/>
      <c r="D1808" s="13"/>
      <c r="E1808" s="13"/>
      <c r="F1808" s="13"/>
      <c r="G1808" s="248"/>
      <c r="H1808" s="248"/>
      <c r="I1808" s="248"/>
      <c r="J1808" s="248"/>
      <c r="K1808" s="248"/>
    </row>
  </sheetData>
  <autoFilter ref="A19:T1812"/>
  <mergeCells count="69">
    <mergeCell ref="A1797:R1798"/>
    <mergeCell ref="H1805:K1805"/>
    <mergeCell ref="H1806:K1806"/>
    <mergeCell ref="A2:B2"/>
    <mergeCell ref="A1742:E1752"/>
    <mergeCell ref="A1753:E1763"/>
    <mergeCell ref="A1764:E1774"/>
    <mergeCell ref="A1775:E1785"/>
    <mergeCell ref="A1786:E1796"/>
    <mergeCell ref="A1687:E1697"/>
    <mergeCell ref="A1698:E1708"/>
    <mergeCell ref="A1709:E1719"/>
    <mergeCell ref="A1720:E1730"/>
    <mergeCell ref="A1731:E1741"/>
    <mergeCell ref="A1595:E1605"/>
    <mergeCell ref="A1606:R1606"/>
    <mergeCell ref="A1654:E1664"/>
    <mergeCell ref="A1665:E1675"/>
    <mergeCell ref="A1676:E1686"/>
    <mergeCell ref="A1359:E1369"/>
    <mergeCell ref="A1370:E1380"/>
    <mergeCell ref="A1381:R1381"/>
    <mergeCell ref="A1489:E1499"/>
    <mergeCell ref="A1500:R1500"/>
    <mergeCell ref="A1169:R1169"/>
    <mergeCell ref="A1235:E1245"/>
    <mergeCell ref="A1246:E1256"/>
    <mergeCell ref="A1257:R1257"/>
    <mergeCell ref="A1303:R1303"/>
    <mergeCell ref="A1011:R1011"/>
    <mergeCell ref="A1059:R1059"/>
    <mergeCell ref="A1128:E1138"/>
    <mergeCell ref="A1139:E1149"/>
    <mergeCell ref="A1150:R1150"/>
    <mergeCell ref="A796:E806"/>
    <mergeCell ref="A807:R807"/>
    <mergeCell ref="A877:R877"/>
    <mergeCell ref="A989:E999"/>
    <mergeCell ref="A1000:E1010"/>
    <mergeCell ref="A720:E730"/>
    <mergeCell ref="A731:E741"/>
    <mergeCell ref="A742:E752"/>
    <mergeCell ref="A753:E763"/>
    <mergeCell ref="A764:R764"/>
    <mergeCell ref="A453:R453"/>
    <mergeCell ref="A638:R638"/>
    <mergeCell ref="A663:R663"/>
    <mergeCell ref="A698:E708"/>
    <mergeCell ref="A709:E719"/>
    <mergeCell ref="A20:R20"/>
    <mergeCell ref="A21:R21"/>
    <mergeCell ref="A22:R22"/>
    <mergeCell ref="A207:R207"/>
    <mergeCell ref="A364:R364"/>
    <mergeCell ref="A14:R14"/>
    <mergeCell ref="A16:A18"/>
    <mergeCell ref="B16:B18"/>
    <mergeCell ref="C16:C18"/>
    <mergeCell ref="D16:D18"/>
    <mergeCell ref="E16:E18"/>
    <mergeCell ref="F16:F18"/>
    <mergeCell ref="G16:P17"/>
    <mergeCell ref="Q16:Q18"/>
    <mergeCell ref="R16:R18"/>
    <mergeCell ref="L2:P2"/>
    <mergeCell ref="A3:C3"/>
    <mergeCell ref="A4:C4"/>
    <mergeCell ref="A12:R12"/>
    <mergeCell ref="A13:R13"/>
  </mergeCells>
  <pageMargins left="0.70866141732283472" right="0.70866141732283472" top="0.74803149606299213" bottom="0.74803149606299213" header="0.31496062992125984" footer="0.31496062992125984"/>
  <pageSetup paperSize="9" scale="35" fitToHeight="0" orientation="landscape" r:id="rId1"/>
  <rowBreaks count="3" manualBreakCount="3">
    <brk id="837" max="17" man="1"/>
    <brk id="1022" max="19" man="1"/>
    <brk id="210" max="1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Ростовэнерго</vt:lpstr>
      <vt:lpstr>Ростовэнерго!Print_Titles</vt:lpstr>
      <vt:lpstr>Ростовэнерго!Область_печати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Звягинцева Неля Ивановна</dc:creator>
  <cp:lastModifiedBy>Парфеня Спартак Николаевич</cp:lastModifiedBy>
  <cp:revision>44</cp:revision>
  <cp:lastPrinted>2026-05-05T10:28:33Z</cp:lastPrinted>
  <dcterms:created xsi:type="dcterms:W3CDTF">2024-07-08T07:17:00Z</dcterms:created>
  <dcterms:modified xsi:type="dcterms:W3CDTF">2026-05-05T10:45:51Z</dcterms:modified>
  <cp:version>1048576</cp:version>
</cp:coreProperties>
</file>